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Comparativo Presupuesto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4"/>
  <c r="F100"/>
  <c r="H100" s="1"/>
  <c r="D100"/>
  <c r="C100"/>
  <c r="E100" s="1"/>
  <c r="G96"/>
  <c r="F96"/>
  <c r="H96" s="1"/>
  <c r="D96"/>
  <c r="C96"/>
  <c r="E96" s="1"/>
  <c r="G92"/>
  <c r="F92"/>
  <c r="H92" s="1"/>
  <c r="D92"/>
  <c r="C92"/>
  <c r="E92" s="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G68"/>
  <c r="F68"/>
  <c r="H68" s="1"/>
  <c r="D68"/>
  <c r="C68"/>
  <c r="E68" s="1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G32"/>
  <c r="G102" s="1"/>
  <c r="F32"/>
  <c r="F102" s="1"/>
  <c r="D32"/>
  <c r="D102" s="1"/>
  <c r="C32"/>
  <c r="C102" s="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G12"/>
  <c r="G106" s="1"/>
  <c r="F12"/>
  <c r="F106" s="1"/>
  <c r="D12"/>
  <c r="D106" s="1"/>
  <c r="C12"/>
  <c r="C106" s="1"/>
  <c r="H10"/>
  <c r="E10"/>
  <c r="H9"/>
  <c r="E9"/>
  <c r="E106" l="1"/>
  <c r="H106"/>
  <c r="E102"/>
  <c r="H102"/>
  <c r="H12"/>
  <c r="H32"/>
  <c r="E12"/>
  <c r="E32"/>
</calcChain>
</file>

<file path=xl/sharedStrings.xml><?xml version="1.0" encoding="utf-8"?>
<sst xmlns="http://schemas.openxmlformats.org/spreadsheetml/2006/main" count="177" uniqueCount="159">
  <si>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</si>
  <si>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</si>
  <si>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</si>
  <si>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</si>
  <si>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</si>
  <si>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</si>
  <si>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</si>
  <si>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</si>
  <si>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</si>
  <si>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</si>
  <si>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</si>
  <si>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</si>
  <si>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</si>
  <si>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</si>
  <si>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</si>
  <si>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</si>
  <si>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</si>
  <si>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</si>
  <si>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</si>
  <si>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</si>
  <si>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</si>
  <si>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</si>
  <si>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</si>
  <si>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</si>
  <si>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</si>
  <si>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</si>
  <si>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</si>
  <si>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</si>
  <si>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</si>
  <si>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</si>
  <si>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</si>
  <si>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</si>
  <si>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</si>
  <si>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</si>
  <si>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</si>
  <si>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</si>
  <si>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</si>
  <si>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</si>
  <si>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</si>
  <si>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</si>
  <si>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</si>
  <si>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</si>
  <si>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</si>
  <si>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</si>
  <si>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</si>
  <si>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</si>
  <si>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</si>
  <si>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</si>
  <si>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</si>
  <si>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</si>
  <si>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</si>
  <si>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</si>
  <si>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</si>
  <si>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</si>
  <si>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</si>
  <si>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</si>
  <si>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</si>
  <si>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</si>
  <si>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</si>
  <si>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</si>
  <si>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</si>
  <si>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</si>
  <si>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</si>
  <si>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</si>
  <si>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</si>
  <si>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</si>
  <si>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</si>
  <si>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</si>
  <si>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</si>
  <si>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</si>
  <si>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</si>
  <si>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</si>
  <si>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</si>
  <si>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</si>
  <si>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</si>
  <si>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</si>
  <si>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</si>
  <si>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</si>
  <si>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</si>
  <si>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</si>
  <si>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</si>
  <si>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</si>
  <si>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</si>
  <si>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</si>
  <si>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</si>
  <si>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</si>
  <si>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</si>
  <si>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</si>
  <si>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</si>
  <si>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</si>
  <si>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</si>
  <si>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</si>
  <si>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</si>
  <si>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</si>
  <si>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</si>
  <si>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</si>
  <si>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</si>
  <si>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</si>
  <si>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 xml:space="preserve">DIRECCION DE INFORMACION Y DEFENSA DE LOS AFILIADOS A LA SEGURIDAD SOCIAL </t>
  </si>
  <si>
    <t>212201</t>
  </si>
  <si>
    <t>Compensación por gastos de ali</t>
  </si>
  <si>
    <t>212206</t>
  </si>
  <si>
    <t>Compensación por resultados</t>
  </si>
  <si>
    <t>213201</t>
  </si>
  <si>
    <t>Gastos de representación en el</t>
  </si>
  <si>
    <t>228201</t>
  </si>
  <si>
    <t>Comisiones y gastos bancarios</t>
  </si>
  <si>
    <t>233201</t>
  </si>
  <si>
    <t>Productos de papel y cartón</t>
  </si>
  <si>
    <t xml:space="preserve">Cuentas
</t>
  </si>
  <si>
    <t>211504</t>
  </si>
  <si>
    <t>Proporcion de vacaciones no di</t>
  </si>
  <si>
    <t>212202</t>
  </si>
  <si>
    <t>Compensación por horas extraor</t>
  </si>
  <si>
    <t>221701</t>
  </si>
  <si>
    <t>Agua</t>
  </si>
  <si>
    <t>221801</t>
  </si>
  <si>
    <t>Recolección de residuos sólido</t>
  </si>
  <si>
    <t>222101</t>
  </si>
  <si>
    <t>Publicidad y propaganda</t>
  </si>
  <si>
    <t>224201</t>
  </si>
  <si>
    <t>Fletes</t>
  </si>
  <si>
    <t>224401</t>
  </si>
  <si>
    <t>Peaje</t>
  </si>
  <si>
    <t>228502</t>
  </si>
  <si>
    <t>Lavanderia</t>
  </si>
  <si>
    <t>228503</t>
  </si>
  <si>
    <t>Limpieza e Higiene</t>
  </si>
  <si>
    <t>228706</t>
  </si>
  <si>
    <t>Otros servicios técnicos profe</t>
  </si>
  <si>
    <t>233101</t>
  </si>
  <si>
    <t>Papel de escritorio</t>
  </si>
  <si>
    <t>237104</t>
  </si>
  <si>
    <t>Gas Propano</t>
  </si>
  <si>
    <t>239801</t>
  </si>
  <si>
    <t>Otros Repuestos y Accesorios M</t>
  </si>
  <si>
    <t>211204</t>
  </si>
  <si>
    <t>Sueldos al personal por servic</t>
  </si>
  <si>
    <t>227106</t>
  </si>
  <si>
    <t>Instalaciones Electricas</t>
  </si>
  <si>
    <t>227107</t>
  </si>
  <si>
    <t>Servicios Pintura y Derivados</t>
  </si>
  <si>
    <t>227204</t>
  </si>
  <si>
    <t>Mant. Reparacion Equipos</t>
  </si>
  <si>
    <t>2286</t>
  </si>
  <si>
    <t>Organización de eventos y fest</t>
  </si>
  <si>
    <t>231303</t>
  </si>
  <si>
    <t>Productos Forestales</t>
  </si>
  <si>
    <t>232201</t>
  </si>
  <si>
    <t>Acabados Textiles</t>
  </si>
  <si>
    <t>236306</t>
  </si>
  <si>
    <t>Accesorios De Metal</t>
  </si>
  <si>
    <t>237205</t>
  </si>
  <si>
    <t>Insecticida,Fumigantes y otros</t>
  </si>
  <si>
    <t>Ejecución Presupuestaria Mayo 2018</t>
  </si>
  <si>
    <t>232101</t>
  </si>
  <si>
    <t>Hilados Y Telas</t>
  </si>
  <si>
    <t>237206</t>
  </si>
  <si>
    <t>Pinturas, Lacas,Barnices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</si>
</sst>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tabSelected="1" workbookViewId="0">
      <selection activeCell="A6" sqref="A6:H6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/>
    <row r="2" spans="1:8">
      <c r="A2" s="17" t="s">
        <v>98</v>
      </c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 ht="18.75">
      <c r="A4" s="16" t="s">
        <v>154</v>
      </c>
      <c r="B4" s="16"/>
      <c r="C4" s="16"/>
      <c r="D4" s="16"/>
      <c r="E4" s="16"/>
      <c r="F4" s="16"/>
      <c r="G4" s="16"/>
      <c r="H4" s="16"/>
    </row>
    <row r="6" spans="1:8" ht="25.5">
      <c r="A6" s="13" t="s">
        <v>109</v>
      </c>
      <c r="B6" s="14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4</v>
      </c>
      <c r="H6" s="15" t="s">
        <v>7</v>
      </c>
    </row>
    <row r="7" spans="1:8">
      <c r="A7" s="10" t="s">
        <v>0</v>
      </c>
      <c r="B7" s="3"/>
      <c r="C7" s="3"/>
      <c r="D7" s="3"/>
      <c r="E7" s="3"/>
      <c r="F7" s="3"/>
      <c r="G7" s="3"/>
      <c r="H7" s="3"/>
    </row>
    <row r="8" spans="1:8">
      <c r="A8" s="2" t="s">
        <v>8</v>
      </c>
      <c r="B8" s="3"/>
      <c r="C8" s="3"/>
      <c r="D8" s="3"/>
      <c r="E8" s="3"/>
      <c r="F8" s="3"/>
      <c r="G8" s="3"/>
      <c r="H8" s="3"/>
    </row>
    <row r="9" spans="1:8" ht="12.75">
      <c r="A9" s="4" t="s">
        <v>9</v>
      </c>
      <c r="B9" s="4" t="s">
        <v>10</v>
      </c>
      <c r="C9" s="5">
        <v>15018111.439999999</v>
      </c>
      <c r="D9" s="5">
        <v>15018111.439999999</v>
      </c>
      <c r="E9" s="5">
        <f>C9-D9</f>
        <v>0</v>
      </c>
      <c r="F9" s="5">
        <v>75090557.200000003</v>
      </c>
      <c r="G9" s="5">
        <v>75090557.200000003</v>
      </c>
      <c r="H9" s="5">
        <f>F9-G9</f>
        <v>0</v>
      </c>
    </row>
    <row r="10" spans="1:8" ht="12.75">
      <c r="A10" s="4" t="s">
        <v>11</v>
      </c>
      <c r="B10" s="4" t="s">
        <v>12</v>
      </c>
      <c r="C10" s="5">
        <v>0</v>
      </c>
      <c r="D10" s="5">
        <v>0</v>
      </c>
      <c r="E10" s="5">
        <f>C10-D10</f>
        <v>0</v>
      </c>
      <c r="F10" s="5">
        <v>2171690.06</v>
      </c>
      <c r="G10" s="5">
        <v>2171690.06</v>
      </c>
      <c r="H10" s="5">
        <f>F10-G10</f>
        <v>0</v>
      </c>
    </row>
    <row r="11" spans="1:8" ht="12.75">
      <c r="A11" s="6"/>
      <c r="B11" s="6"/>
      <c r="C11" s="7"/>
      <c r="D11" s="7"/>
      <c r="E11" s="7"/>
      <c r="F11" s="7"/>
      <c r="G11" s="7"/>
      <c r="H11" s="7"/>
    </row>
    <row r="12" spans="1:8" ht="12.75">
      <c r="A12" s="8" t="s">
        <v>0</v>
      </c>
      <c r="B12" s="8" t="s">
        <v>13</v>
      </c>
      <c r="C12" s="9">
        <f>ROUND(SUBTOTAL(9, C7:C11), 5)</f>
        <v>15018111.439999999</v>
      </c>
      <c r="D12" s="9">
        <f>ROUND(SUBTOTAL(9, D7:D11), 5)</f>
        <v>15018111.439999999</v>
      </c>
      <c r="E12" s="9">
        <f>C12-D12</f>
        <v>0</v>
      </c>
      <c r="F12" s="9">
        <f>ROUND(SUBTOTAL(9, F7:F11), 5)</f>
        <v>77262247.260000005</v>
      </c>
      <c r="G12" s="9">
        <f>ROUND(SUBTOTAL(9, G7:G11), 5)</f>
        <v>77262247.260000005</v>
      </c>
      <c r="H12" s="9">
        <f>F12-G12</f>
        <v>0</v>
      </c>
    </row>
    <row r="13" spans="1:8" ht="12.75">
      <c r="A13" s="6"/>
      <c r="B13" s="6"/>
      <c r="C13" s="7"/>
      <c r="D13" s="7"/>
      <c r="E13" s="7"/>
      <c r="F13" s="7"/>
      <c r="G13" s="7"/>
      <c r="H13" s="7"/>
    </row>
    <row r="14" spans="1:8">
      <c r="A14" s="2" t="s">
        <v>1</v>
      </c>
      <c r="B14" s="3"/>
      <c r="C14" s="3"/>
      <c r="D14" s="3"/>
      <c r="E14" s="3"/>
      <c r="F14" s="3"/>
      <c r="G14" s="3"/>
      <c r="H14" s="3"/>
    </row>
    <row r="15" spans="1:8" ht="12.75">
      <c r="A15" s="8" t="s">
        <v>14</v>
      </c>
      <c r="B15" s="11"/>
      <c r="C15" s="11"/>
      <c r="D15" s="11"/>
      <c r="E15" s="11"/>
      <c r="F15" s="11"/>
      <c r="G15" s="11"/>
      <c r="H15" s="11"/>
    </row>
    <row r="16" spans="1:8" ht="12.75">
      <c r="A16" s="4" t="s">
        <v>15</v>
      </c>
      <c r="B16" s="4" t="s">
        <v>16</v>
      </c>
      <c r="C16" s="5">
        <v>6646103.79</v>
      </c>
      <c r="D16" s="5">
        <v>8000000</v>
      </c>
      <c r="E16" s="5">
        <f t="shared" ref="E16:E30" si="0">C16-D16</f>
        <v>-1353896.21</v>
      </c>
      <c r="F16" s="5">
        <v>34397161.439999998</v>
      </c>
      <c r="G16" s="5">
        <v>40000000</v>
      </c>
      <c r="H16" s="5">
        <f t="shared" ref="H16:H30" si="1">F16-G16</f>
        <v>-5602838.5600000024</v>
      </c>
    </row>
    <row r="17" spans="1:8" ht="12.75">
      <c r="A17" s="4" t="s">
        <v>136</v>
      </c>
      <c r="B17" s="4" t="s">
        <v>137</v>
      </c>
      <c r="C17" s="5">
        <v>0</v>
      </c>
      <c r="D17" s="5">
        <v>0</v>
      </c>
      <c r="E17" s="5">
        <f t="shared" si="0"/>
        <v>0</v>
      </c>
      <c r="F17" s="5">
        <v>3753.2</v>
      </c>
      <c r="G17" s="5">
        <v>0</v>
      </c>
      <c r="H17" s="5">
        <f t="shared" si="1"/>
        <v>3753.2</v>
      </c>
    </row>
    <row r="18" spans="1:8" ht="12.75">
      <c r="A18" s="4" t="s">
        <v>17</v>
      </c>
      <c r="B18" s="4" t="s">
        <v>18</v>
      </c>
      <c r="C18" s="5">
        <v>529000</v>
      </c>
      <c r="D18" s="5">
        <v>160000</v>
      </c>
      <c r="E18" s="5">
        <f t="shared" si="0"/>
        <v>369000</v>
      </c>
      <c r="F18" s="5">
        <v>2487800</v>
      </c>
      <c r="G18" s="5">
        <v>800000</v>
      </c>
      <c r="H18" s="5">
        <f t="shared" si="1"/>
        <v>1687800</v>
      </c>
    </row>
    <row r="19" spans="1:8" ht="12.75">
      <c r="A19" s="4" t="s">
        <v>19</v>
      </c>
      <c r="B19" s="4" t="s">
        <v>20</v>
      </c>
      <c r="C19" s="5">
        <v>0</v>
      </c>
      <c r="D19" s="5">
        <v>0</v>
      </c>
      <c r="E19" s="5">
        <f t="shared" si="0"/>
        <v>0</v>
      </c>
      <c r="F19" s="5">
        <v>2080000</v>
      </c>
      <c r="G19" s="5">
        <v>3180760.79</v>
      </c>
      <c r="H19" s="5">
        <f t="shared" si="1"/>
        <v>-1100760.79</v>
      </c>
    </row>
    <row r="20" spans="1:8" ht="12.75">
      <c r="A20" s="4" t="s">
        <v>110</v>
      </c>
      <c r="B20" s="4" t="s">
        <v>111</v>
      </c>
      <c r="C20" s="5">
        <v>0</v>
      </c>
      <c r="D20" s="5">
        <v>0</v>
      </c>
      <c r="E20" s="5">
        <f t="shared" si="0"/>
        <v>0</v>
      </c>
      <c r="F20" s="5">
        <v>186248.26</v>
      </c>
      <c r="G20" s="5">
        <v>10000</v>
      </c>
      <c r="H20" s="5">
        <f t="shared" si="1"/>
        <v>176248.26</v>
      </c>
    </row>
    <row r="21" spans="1:8" ht="12.75">
      <c r="A21" s="4" t="s">
        <v>99</v>
      </c>
      <c r="B21" s="4" t="s">
        <v>100</v>
      </c>
      <c r="C21" s="5">
        <v>0</v>
      </c>
      <c r="D21" s="5">
        <v>25000</v>
      </c>
      <c r="E21" s="5">
        <f t="shared" si="0"/>
        <v>-25000</v>
      </c>
      <c r="F21" s="5">
        <v>97440</v>
      </c>
      <c r="G21" s="5">
        <v>75000</v>
      </c>
      <c r="H21" s="5">
        <f t="shared" si="1"/>
        <v>22440</v>
      </c>
    </row>
    <row r="22" spans="1:8" ht="12.75">
      <c r="A22" s="4" t="s">
        <v>112</v>
      </c>
      <c r="B22" s="4" t="s">
        <v>113</v>
      </c>
      <c r="C22" s="5">
        <v>0</v>
      </c>
      <c r="D22" s="5">
        <v>0</v>
      </c>
      <c r="E22" s="5">
        <f t="shared" si="0"/>
        <v>0</v>
      </c>
      <c r="F22" s="5">
        <v>24482.48</v>
      </c>
      <c r="G22" s="5">
        <v>25000</v>
      </c>
      <c r="H22" s="5">
        <f t="shared" si="1"/>
        <v>-517.52000000000044</v>
      </c>
    </row>
    <row r="23" spans="1:8" ht="12.75">
      <c r="A23" s="4" t="s">
        <v>21</v>
      </c>
      <c r="B23" s="4" t="s">
        <v>22</v>
      </c>
      <c r="C23" s="5">
        <v>60000</v>
      </c>
      <c r="D23" s="5">
        <v>68333.33</v>
      </c>
      <c r="E23" s="5">
        <f t="shared" si="0"/>
        <v>-8333.3300000000017</v>
      </c>
      <c r="F23" s="5">
        <v>300000</v>
      </c>
      <c r="G23" s="5">
        <v>834966.13</v>
      </c>
      <c r="H23" s="5">
        <f t="shared" si="1"/>
        <v>-534966.13</v>
      </c>
    </row>
    <row r="24" spans="1:8" ht="12.75">
      <c r="A24" s="4" t="s">
        <v>23</v>
      </c>
      <c r="B24" s="4" t="s">
        <v>24</v>
      </c>
      <c r="C24" s="5">
        <v>6000</v>
      </c>
      <c r="D24" s="5">
        <v>8333.33</v>
      </c>
      <c r="E24" s="5">
        <f t="shared" si="0"/>
        <v>-2333.33</v>
      </c>
      <c r="F24" s="5">
        <v>30000</v>
      </c>
      <c r="G24" s="5">
        <v>41666.69</v>
      </c>
      <c r="H24" s="5">
        <f t="shared" si="1"/>
        <v>-11666.690000000002</v>
      </c>
    </row>
    <row r="25" spans="1:8" ht="12.75">
      <c r="A25" s="4" t="s">
        <v>101</v>
      </c>
      <c r="B25" s="4" t="s">
        <v>102</v>
      </c>
      <c r="C25" s="5">
        <v>0</v>
      </c>
      <c r="D25" s="5">
        <v>0</v>
      </c>
      <c r="E25" s="5">
        <f t="shared" si="0"/>
        <v>0</v>
      </c>
      <c r="F25" s="5">
        <v>7711944.6600000001</v>
      </c>
      <c r="G25" s="5">
        <v>8921690.0600000005</v>
      </c>
      <c r="H25" s="5">
        <f t="shared" si="1"/>
        <v>-1209745.4000000004</v>
      </c>
    </row>
    <row r="26" spans="1:8" ht="12.75">
      <c r="A26" s="4" t="s">
        <v>103</v>
      </c>
      <c r="B26" s="4" t="s">
        <v>104</v>
      </c>
      <c r="C26" s="5">
        <v>0</v>
      </c>
      <c r="D26" s="5">
        <v>58333.33</v>
      </c>
      <c r="E26" s="5">
        <f t="shared" si="0"/>
        <v>-58333.33</v>
      </c>
      <c r="F26" s="5">
        <v>216600</v>
      </c>
      <c r="G26" s="5">
        <v>291666.65000000002</v>
      </c>
      <c r="H26" s="5">
        <f t="shared" si="1"/>
        <v>-75066.650000000023</v>
      </c>
    </row>
    <row r="27" spans="1:8" ht="12.75">
      <c r="A27" s="4" t="s">
        <v>25</v>
      </c>
      <c r="B27" s="4" t="s">
        <v>26</v>
      </c>
      <c r="C27" s="5">
        <v>0</v>
      </c>
      <c r="D27" s="5">
        <v>0</v>
      </c>
      <c r="E27" s="5">
        <f t="shared" si="0"/>
        <v>0</v>
      </c>
      <c r="F27" s="5">
        <v>174000</v>
      </c>
      <c r="G27" s="5">
        <v>192000</v>
      </c>
      <c r="H27" s="5">
        <f t="shared" si="1"/>
        <v>-18000</v>
      </c>
    </row>
    <row r="28" spans="1:8" ht="12.75">
      <c r="A28" s="4" t="s">
        <v>27</v>
      </c>
      <c r="B28" s="4" t="s">
        <v>28</v>
      </c>
      <c r="C28" s="5">
        <v>496627.42</v>
      </c>
      <c r="D28" s="5">
        <v>516666.66</v>
      </c>
      <c r="E28" s="5">
        <f t="shared" si="0"/>
        <v>-20039.239999999991</v>
      </c>
      <c r="F28" s="5">
        <v>2536838.2999999998</v>
      </c>
      <c r="G28" s="5">
        <v>2583333.38</v>
      </c>
      <c r="H28" s="5">
        <f t="shared" si="1"/>
        <v>-46495.080000000075</v>
      </c>
    </row>
    <row r="29" spans="1:8" ht="12.75">
      <c r="A29" s="4" t="s">
        <v>29</v>
      </c>
      <c r="B29" s="4" t="s">
        <v>30</v>
      </c>
      <c r="C29" s="5">
        <v>508669.44</v>
      </c>
      <c r="D29" s="5">
        <v>525000</v>
      </c>
      <c r="E29" s="5">
        <f t="shared" si="0"/>
        <v>-16330.559999999998</v>
      </c>
      <c r="F29" s="5">
        <v>2591993.7000000002</v>
      </c>
      <c r="G29" s="5">
        <v>2625000</v>
      </c>
      <c r="H29" s="5">
        <f t="shared" si="1"/>
        <v>-33006.299999999814</v>
      </c>
    </row>
    <row r="30" spans="1:8" ht="12.75">
      <c r="A30" s="4" t="s">
        <v>31</v>
      </c>
      <c r="B30" s="4" t="s">
        <v>32</v>
      </c>
      <c r="C30" s="5">
        <v>66014.899999999994</v>
      </c>
      <c r="D30" s="5">
        <v>67000</v>
      </c>
      <c r="E30" s="5">
        <f t="shared" si="0"/>
        <v>-985.10000000000582</v>
      </c>
      <c r="F30" s="5">
        <v>340997.12</v>
      </c>
      <c r="G30" s="5">
        <v>335000</v>
      </c>
      <c r="H30" s="5">
        <f t="shared" si="1"/>
        <v>5997.1199999999953</v>
      </c>
    </row>
    <row r="31" spans="1:8" ht="12.75">
      <c r="A31" s="6"/>
      <c r="B31" s="6"/>
      <c r="C31" s="7"/>
      <c r="D31" s="7"/>
      <c r="E31" s="7"/>
      <c r="F31" s="7"/>
      <c r="G31" s="7"/>
      <c r="H31" s="7"/>
    </row>
    <row r="32" spans="1:8" ht="12.75">
      <c r="A32" s="8" t="s">
        <v>0</v>
      </c>
      <c r="B32" s="8" t="s">
        <v>33</v>
      </c>
      <c r="C32" s="9">
        <f>ROUND(SUBTOTAL(9, C14:C31), 5)</f>
        <v>8312415.5499999998</v>
      </c>
      <c r="D32" s="9">
        <f>ROUND(SUBTOTAL(9, D14:D31), 5)</f>
        <v>9428666.6500000004</v>
      </c>
      <c r="E32" s="9">
        <f>C32-D32</f>
        <v>-1116251.1000000006</v>
      </c>
      <c r="F32" s="9">
        <f>ROUND(SUBTOTAL(9, F14:F31), 5)</f>
        <v>53179259.159999996</v>
      </c>
      <c r="G32" s="9">
        <f>ROUND(SUBTOTAL(9, G14:G31), 5)</f>
        <v>59916083.700000003</v>
      </c>
      <c r="H32" s="9">
        <f>F32-G32</f>
        <v>-6736824.5400000066</v>
      </c>
    </row>
    <row r="33" spans="1:8">
      <c r="A33" s="10" t="s">
        <v>0</v>
      </c>
      <c r="B33" s="3"/>
      <c r="C33" s="3"/>
      <c r="D33" s="3"/>
      <c r="E33" s="3"/>
      <c r="F33" s="3"/>
      <c r="G33" s="3"/>
      <c r="H33" s="3"/>
    </row>
    <row r="34" spans="1:8" ht="12.75">
      <c r="A34" s="8" t="s">
        <v>34</v>
      </c>
      <c r="B34" s="11"/>
      <c r="C34" s="11"/>
      <c r="D34" s="11"/>
      <c r="E34" s="11"/>
      <c r="F34" s="11"/>
      <c r="G34" s="11"/>
      <c r="H34" s="11"/>
    </row>
    <row r="35" spans="1:8" ht="12.75">
      <c r="A35" s="4" t="s">
        <v>35</v>
      </c>
      <c r="B35" s="4" t="s">
        <v>36</v>
      </c>
      <c r="C35" s="5">
        <v>39470.400000000001</v>
      </c>
      <c r="D35" s="5">
        <v>32500</v>
      </c>
      <c r="E35" s="5">
        <f t="shared" ref="E35:E66" si="2">C35-D35</f>
        <v>6970.4000000000015</v>
      </c>
      <c r="F35" s="5">
        <v>63736.09</v>
      </c>
      <c r="G35" s="5">
        <v>162500</v>
      </c>
      <c r="H35" s="5">
        <f t="shared" ref="H35:H66" si="3">F35-G35</f>
        <v>-98763.91</v>
      </c>
    </row>
    <row r="36" spans="1:8" ht="12.75">
      <c r="A36" s="4" t="s">
        <v>37</v>
      </c>
      <c r="B36" s="4" t="s">
        <v>38</v>
      </c>
      <c r="C36" s="5">
        <v>182500.5</v>
      </c>
      <c r="D36" s="5">
        <v>229166.66</v>
      </c>
      <c r="E36" s="5">
        <f t="shared" si="2"/>
        <v>-46666.16</v>
      </c>
      <c r="F36" s="5">
        <v>1538625.25</v>
      </c>
      <c r="G36" s="5">
        <v>1145833.3799999999</v>
      </c>
      <c r="H36" s="5">
        <f t="shared" si="3"/>
        <v>392791.87000000011</v>
      </c>
    </row>
    <row r="37" spans="1:8" ht="12.75">
      <c r="A37" s="4" t="s">
        <v>39</v>
      </c>
      <c r="B37" s="4" t="s">
        <v>40</v>
      </c>
      <c r="C37" s="5">
        <v>560328.47</v>
      </c>
      <c r="D37" s="5">
        <v>450000</v>
      </c>
      <c r="E37" s="5">
        <f t="shared" si="2"/>
        <v>110328.46999999997</v>
      </c>
      <c r="F37" s="5">
        <v>2349149.66</v>
      </c>
      <c r="G37" s="5">
        <v>2250000</v>
      </c>
      <c r="H37" s="5">
        <f t="shared" si="3"/>
        <v>99149.660000000149</v>
      </c>
    </row>
    <row r="38" spans="1:8" ht="12.75">
      <c r="A38" s="4" t="s">
        <v>41</v>
      </c>
      <c r="B38" s="4" t="s">
        <v>42</v>
      </c>
      <c r="C38" s="5">
        <v>136629.07</v>
      </c>
      <c r="D38" s="5">
        <v>127500</v>
      </c>
      <c r="E38" s="5">
        <f t="shared" si="2"/>
        <v>9129.070000000007</v>
      </c>
      <c r="F38" s="5">
        <v>557278.17000000004</v>
      </c>
      <c r="G38" s="5">
        <v>637500</v>
      </c>
      <c r="H38" s="5">
        <f t="shared" si="3"/>
        <v>-80221.829999999958</v>
      </c>
    </row>
    <row r="39" spans="1:8" ht="12.75">
      <c r="A39" s="4" t="s">
        <v>114</v>
      </c>
      <c r="B39" s="4" t="s">
        <v>115</v>
      </c>
      <c r="C39" s="5">
        <v>700</v>
      </c>
      <c r="D39" s="5">
        <v>0</v>
      </c>
      <c r="E39" s="5">
        <f t="shared" si="2"/>
        <v>700</v>
      </c>
      <c r="F39" s="5">
        <v>900</v>
      </c>
      <c r="G39" s="5">
        <v>5000</v>
      </c>
      <c r="H39" s="5">
        <f t="shared" si="3"/>
        <v>-4100</v>
      </c>
    </row>
    <row r="40" spans="1:8" ht="12.75">
      <c r="A40" s="4" t="s">
        <v>116</v>
      </c>
      <c r="B40" s="4" t="s">
        <v>117</v>
      </c>
      <c r="C40" s="5">
        <v>280</v>
      </c>
      <c r="D40" s="5">
        <v>0</v>
      </c>
      <c r="E40" s="5">
        <f t="shared" si="2"/>
        <v>280</v>
      </c>
      <c r="F40" s="5">
        <v>4160</v>
      </c>
      <c r="G40" s="5">
        <v>3000</v>
      </c>
      <c r="H40" s="5">
        <f t="shared" si="3"/>
        <v>1160</v>
      </c>
    </row>
    <row r="41" spans="1:8" ht="12.75">
      <c r="A41" s="4" t="s">
        <v>118</v>
      </c>
      <c r="B41" s="4" t="s">
        <v>119</v>
      </c>
      <c r="C41" s="5">
        <v>361604.06</v>
      </c>
      <c r="D41" s="5">
        <v>0</v>
      </c>
      <c r="E41" s="5">
        <f t="shared" si="2"/>
        <v>361604.06</v>
      </c>
      <c r="F41" s="5">
        <v>364623.66</v>
      </c>
      <c r="G41" s="5">
        <v>5000000</v>
      </c>
      <c r="H41" s="5">
        <f t="shared" si="3"/>
        <v>-4635376.34</v>
      </c>
    </row>
    <row r="42" spans="1:8" ht="12.75">
      <c r="A42" s="4" t="s">
        <v>43</v>
      </c>
      <c r="B42" s="4" t="s">
        <v>44</v>
      </c>
      <c r="C42" s="5">
        <v>3961754.19</v>
      </c>
      <c r="D42" s="5">
        <v>0</v>
      </c>
      <c r="E42" s="5">
        <f t="shared" si="2"/>
        <v>3961754.19</v>
      </c>
      <c r="F42" s="5">
        <v>3976646.49</v>
      </c>
      <c r="G42" s="5">
        <v>50000</v>
      </c>
      <c r="H42" s="5">
        <f t="shared" si="3"/>
        <v>3926646.49</v>
      </c>
    </row>
    <row r="43" spans="1:8" ht="12.75">
      <c r="A43" s="4" t="s">
        <v>45</v>
      </c>
      <c r="B43" s="4" t="s">
        <v>46</v>
      </c>
      <c r="C43" s="5">
        <v>22075</v>
      </c>
      <c r="D43" s="5">
        <v>58333.33</v>
      </c>
      <c r="E43" s="5">
        <f t="shared" si="2"/>
        <v>-36258.33</v>
      </c>
      <c r="F43" s="5">
        <v>127225</v>
      </c>
      <c r="G43" s="5">
        <v>291666.69</v>
      </c>
      <c r="H43" s="5">
        <f t="shared" si="3"/>
        <v>-164441.69</v>
      </c>
    </row>
    <row r="44" spans="1:8" ht="12.75">
      <c r="A44" s="4" t="s">
        <v>47</v>
      </c>
      <c r="B44" s="4" t="s">
        <v>48</v>
      </c>
      <c r="C44" s="5">
        <v>0</v>
      </c>
      <c r="D44" s="5">
        <v>41666.660000000003</v>
      </c>
      <c r="E44" s="5">
        <f t="shared" si="2"/>
        <v>-41666.660000000003</v>
      </c>
      <c r="F44" s="5">
        <v>120546.74</v>
      </c>
      <c r="G44" s="5">
        <v>208333.34</v>
      </c>
      <c r="H44" s="5">
        <f t="shared" si="3"/>
        <v>-87786.599999999991</v>
      </c>
    </row>
    <row r="45" spans="1:8" ht="12.75">
      <c r="A45" s="4" t="s">
        <v>49</v>
      </c>
      <c r="B45" s="4" t="s">
        <v>50</v>
      </c>
      <c r="C45" s="5">
        <v>24670</v>
      </c>
      <c r="D45" s="5">
        <v>33333.33</v>
      </c>
      <c r="E45" s="5">
        <f t="shared" si="2"/>
        <v>-8663.3300000000017</v>
      </c>
      <c r="F45" s="5">
        <v>184549</v>
      </c>
      <c r="G45" s="5">
        <v>166666.69</v>
      </c>
      <c r="H45" s="5">
        <f t="shared" si="3"/>
        <v>17882.309999999998</v>
      </c>
    </row>
    <row r="46" spans="1:8" ht="12.75">
      <c r="A46" s="4" t="s">
        <v>120</v>
      </c>
      <c r="B46" s="4" t="s">
        <v>121</v>
      </c>
      <c r="C46" s="5">
        <v>77409</v>
      </c>
      <c r="D46" s="5">
        <v>0</v>
      </c>
      <c r="E46" s="5">
        <f t="shared" si="2"/>
        <v>77409</v>
      </c>
      <c r="F46" s="5">
        <v>82189</v>
      </c>
      <c r="G46" s="5">
        <v>25000</v>
      </c>
      <c r="H46" s="5">
        <f t="shared" si="3"/>
        <v>57189</v>
      </c>
    </row>
    <row r="47" spans="1:8" ht="12.75">
      <c r="A47" s="4" t="s">
        <v>122</v>
      </c>
      <c r="B47" s="4" t="s">
        <v>123</v>
      </c>
      <c r="C47" s="5">
        <v>3740</v>
      </c>
      <c r="D47" s="5">
        <v>5000</v>
      </c>
      <c r="E47" s="5">
        <f t="shared" si="2"/>
        <v>-1260</v>
      </c>
      <c r="F47" s="5">
        <v>6600</v>
      </c>
      <c r="G47" s="5">
        <v>6600</v>
      </c>
      <c r="H47" s="5">
        <f t="shared" si="3"/>
        <v>0</v>
      </c>
    </row>
    <row r="48" spans="1:8" ht="12.75">
      <c r="A48" s="4" t="s">
        <v>51</v>
      </c>
      <c r="B48" s="4" t="s">
        <v>52</v>
      </c>
      <c r="C48" s="5">
        <v>811288.89</v>
      </c>
      <c r="D48" s="5">
        <v>508333.33</v>
      </c>
      <c r="E48" s="5">
        <f t="shared" si="2"/>
        <v>302955.56</v>
      </c>
      <c r="F48" s="5">
        <v>2408318.38</v>
      </c>
      <c r="G48" s="5">
        <v>3180666.69</v>
      </c>
      <c r="H48" s="5">
        <f t="shared" si="3"/>
        <v>-772348.31</v>
      </c>
    </row>
    <row r="49" spans="1:8" ht="12.75">
      <c r="A49" s="4" t="s">
        <v>53</v>
      </c>
      <c r="B49" s="4" t="s">
        <v>54</v>
      </c>
      <c r="C49" s="5">
        <v>31994.240000000002</v>
      </c>
      <c r="D49" s="5">
        <v>166666.66</v>
      </c>
      <c r="E49" s="5">
        <f t="shared" si="2"/>
        <v>-134672.42000000001</v>
      </c>
      <c r="F49" s="5">
        <v>311504.24</v>
      </c>
      <c r="G49" s="5">
        <v>1333333.3600000001</v>
      </c>
      <c r="H49" s="5">
        <f t="shared" si="3"/>
        <v>-1021829.1200000001</v>
      </c>
    </row>
    <row r="50" spans="1:8" ht="12.75">
      <c r="A50" s="4" t="s">
        <v>55</v>
      </c>
      <c r="B50" s="4" t="s">
        <v>56</v>
      </c>
      <c r="C50" s="5">
        <v>23224.720000000001</v>
      </c>
      <c r="D50" s="5">
        <v>33333.33</v>
      </c>
      <c r="E50" s="5">
        <f t="shared" si="2"/>
        <v>-10108.61</v>
      </c>
      <c r="F50" s="5">
        <v>114923.83</v>
      </c>
      <c r="G50" s="5">
        <v>166666.69</v>
      </c>
      <c r="H50" s="5">
        <f t="shared" si="3"/>
        <v>-51742.86</v>
      </c>
    </row>
    <row r="51" spans="1:8" ht="12.75">
      <c r="A51" s="4" t="s">
        <v>57</v>
      </c>
      <c r="B51" s="4" t="s">
        <v>58</v>
      </c>
      <c r="C51" s="5">
        <v>2923</v>
      </c>
      <c r="D51" s="5">
        <v>16666.64</v>
      </c>
      <c r="E51" s="5">
        <f t="shared" si="2"/>
        <v>-13743.64</v>
      </c>
      <c r="F51" s="5">
        <v>930803.11</v>
      </c>
      <c r="G51" s="5">
        <v>550000</v>
      </c>
      <c r="H51" s="5">
        <f t="shared" si="3"/>
        <v>380803.11</v>
      </c>
    </row>
    <row r="52" spans="1:8" ht="12.75">
      <c r="A52" s="4" t="s">
        <v>138</v>
      </c>
      <c r="B52" s="4" t="s">
        <v>139</v>
      </c>
      <c r="C52" s="5">
        <v>200</v>
      </c>
      <c r="D52" s="5">
        <v>0</v>
      </c>
      <c r="E52" s="5">
        <f t="shared" si="2"/>
        <v>200</v>
      </c>
      <c r="F52" s="5">
        <v>4700</v>
      </c>
      <c r="G52" s="5">
        <v>0</v>
      </c>
      <c r="H52" s="5">
        <f t="shared" si="3"/>
        <v>4700</v>
      </c>
    </row>
    <row r="53" spans="1:8" ht="12.75">
      <c r="A53" s="4" t="s">
        <v>140</v>
      </c>
      <c r="B53" s="4" t="s">
        <v>141</v>
      </c>
      <c r="C53" s="5">
        <v>0</v>
      </c>
      <c r="D53" s="5">
        <v>0</v>
      </c>
      <c r="E53" s="5">
        <f t="shared" si="2"/>
        <v>0</v>
      </c>
      <c r="F53" s="5">
        <v>635</v>
      </c>
      <c r="G53" s="5">
        <v>0</v>
      </c>
      <c r="H53" s="5">
        <f t="shared" si="3"/>
        <v>635</v>
      </c>
    </row>
    <row r="54" spans="1:8" ht="12.75">
      <c r="A54" s="4" t="s">
        <v>59</v>
      </c>
      <c r="B54" s="4" t="s">
        <v>60</v>
      </c>
      <c r="C54" s="5">
        <v>44116.09</v>
      </c>
      <c r="D54" s="5">
        <v>65000</v>
      </c>
      <c r="E54" s="5">
        <f t="shared" si="2"/>
        <v>-20883.910000000003</v>
      </c>
      <c r="F54" s="5">
        <v>75370.039999999994</v>
      </c>
      <c r="G54" s="5">
        <v>106666.69</v>
      </c>
      <c r="H54" s="5">
        <f t="shared" si="3"/>
        <v>-31296.650000000009</v>
      </c>
    </row>
    <row r="55" spans="1:8" ht="12.75">
      <c r="A55" s="4" t="s">
        <v>61</v>
      </c>
      <c r="B55" s="4" t="s">
        <v>62</v>
      </c>
      <c r="C55" s="5">
        <v>0</v>
      </c>
      <c r="D55" s="5">
        <v>6250</v>
      </c>
      <c r="E55" s="5">
        <f t="shared" si="2"/>
        <v>-6250</v>
      </c>
      <c r="F55" s="5">
        <v>980.88</v>
      </c>
      <c r="G55" s="5">
        <v>31250</v>
      </c>
      <c r="H55" s="5">
        <f t="shared" si="3"/>
        <v>-30269.119999999999</v>
      </c>
    </row>
    <row r="56" spans="1:8" ht="12.75">
      <c r="A56" s="4" t="s">
        <v>142</v>
      </c>
      <c r="B56" s="4" t="s">
        <v>143</v>
      </c>
      <c r="C56" s="5">
        <v>0</v>
      </c>
      <c r="D56" s="5">
        <v>0</v>
      </c>
      <c r="E56" s="5">
        <f t="shared" si="2"/>
        <v>0</v>
      </c>
      <c r="F56" s="5">
        <v>4336.8599999999997</v>
      </c>
      <c r="G56" s="5">
        <v>0</v>
      </c>
      <c r="H56" s="5">
        <f t="shared" si="3"/>
        <v>4336.8599999999997</v>
      </c>
    </row>
    <row r="57" spans="1:8" ht="12.75">
      <c r="A57" s="4" t="s">
        <v>63</v>
      </c>
      <c r="B57" s="4" t="s">
        <v>64</v>
      </c>
      <c r="C57" s="5">
        <v>27852.29</v>
      </c>
      <c r="D57" s="5">
        <v>25000</v>
      </c>
      <c r="E57" s="5">
        <f t="shared" si="2"/>
        <v>2852.2900000000009</v>
      </c>
      <c r="F57" s="5">
        <v>78429.490000000005</v>
      </c>
      <c r="G57" s="5">
        <v>125000</v>
      </c>
      <c r="H57" s="5">
        <f t="shared" si="3"/>
        <v>-46570.509999999995</v>
      </c>
    </row>
    <row r="58" spans="1:8" ht="12.75">
      <c r="A58" s="4" t="s">
        <v>105</v>
      </c>
      <c r="B58" s="4" t="s">
        <v>106</v>
      </c>
      <c r="C58" s="5">
        <v>-1627.31</v>
      </c>
      <c r="D58" s="5">
        <v>0</v>
      </c>
      <c r="E58" s="5">
        <f t="shared" si="2"/>
        <v>-1627.31</v>
      </c>
      <c r="F58" s="5">
        <v>-907.52</v>
      </c>
      <c r="G58" s="5">
        <v>5000</v>
      </c>
      <c r="H58" s="5">
        <f t="shared" si="3"/>
        <v>-5907.52</v>
      </c>
    </row>
    <row r="59" spans="1:8" ht="12.75">
      <c r="A59" s="4" t="s">
        <v>65</v>
      </c>
      <c r="B59" s="4" t="s">
        <v>66</v>
      </c>
      <c r="C59" s="5">
        <v>0</v>
      </c>
      <c r="D59" s="5">
        <v>10833</v>
      </c>
      <c r="E59" s="5">
        <f t="shared" si="2"/>
        <v>-10833</v>
      </c>
      <c r="F59" s="5">
        <v>155.94999999999999</v>
      </c>
      <c r="G59" s="5">
        <v>54165</v>
      </c>
      <c r="H59" s="5">
        <f t="shared" si="3"/>
        <v>-54009.05</v>
      </c>
    </row>
    <row r="60" spans="1:8" ht="12.75">
      <c r="A60" s="4" t="s">
        <v>124</v>
      </c>
      <c r="B60" s="4" t="s">
        <v>125</v>
      </c>
      <c r="C60" s="5">
        <v>0</v>
      </c>
      <c r="D60" s="5">
        <v>0</v>
      </c>
      <c r="E60" s="5">
        <f t="shared" si="2"/>
        <v>0</v>
      </c>
      <c r="F60" s="5">
        <v>778</v>
      </c>
      <c r="G60" s="5">
        <v>0</v>
      </c>
      <c r="H60" s="5">
        <f t="shared" si="3"/>
        <v>778</v>
      </c>
    </row>
    <row r="61" spans="1:8" ht="12.75">
      <c r="A61" s="4" t="s">
        <v>126</v>
      </c>
      <c r="B61" s="4" t="s">
        <v>127</v>
      </c>
      <c r="C61" s="5">
        <v>48493.83</v>
      </c>
      <c r="D61" s="5">
        <v>0</v>
      </c>
      <c r="E61" s="5">
        <f t="shared" si="2"/>
        <v>48493.83</v>
      </c>
      <c r="F61" s="5">
        <v>69973.83</v>
      </c>
      <c r="G61" s="5">
        <v>0</v>
      </c>
      <c r="H61" s="5">
        <f t="shared" si="3"/>
        <v>69973.83</v>
      </c>
    </row>
    <row r="62" spans="1:8" ht="12.75">
      <c r="A62" s="4" t="s">
        <v>144</v>
      </c>
      <c r="B62" s="4" t="s">
        <v>145</v>
      </c>
      <c r="C62" s="5">
        <v>0</v>
      </c>
      <c r="D62" s="5">
        <v>0</v>
      </c>
      <c r="E62" s="5">
        <f t="shared" si="2"/>
        <v>0</v>
      </c>
      <c r="F62" s="5">
        <v>0</v>
      </c>
      <c r="G62" s="5">
        <v>1600000</v>
      </c>
      <c r="H62" s="5">
        <f t="shared" si="3"/>
        <v>-1600000</v>
      </c>
    </row>
    <row r="63" spans="1:8" ht="12.75">
      <c r="A63" s="4" t="s">
        <v>67</v>
      </c>
      <c r="B63" s="4" t="s">
        <v>68</v>
      </c>
      <c r="C63" s="5">
        <v>0</v>
      </c>
      <c r="D63" s="5">
        <v>6250</v>
      </c>
      <c r="E63" s="5">
        <f t="shared" si="2"/>
        <v>-6250</v>
      </c>
      <c r="F63" s="5">
        <v>0</v>
      </c>
      <c r="G63" s="5">
        <v>31250</v>
      </c>
      <c r="H63" s="5">
        <f t="shared" si="3"/>
        <v>-31250</v>
      </c>
    </row>
    <row r="64" spans="1:8" ht="12.75">
      <c r="A64" s="4" t="s">
        <v>69</v>
      </c>
      <c r="B64" s="4" t="s">
        <v>70</v>
      </c>
      <c r="C64" s="5">
        <v>0</v>
      </c>
      <c r="D64" s="5">
        <v>12500</v>
      </c>
      <c r="E64" s="5">
        <f t="shared" si="2"/>
        <v>-12500</v>
      </c>
      <c r="F64" s="5">
        <v>0</v>
      </c>
      <c r="G64" s="5">
        <v>62500</v>
      </c>
      <c r="H64" s="5">
        <f t="shared" si="3"/>
        <v>-62500</v>
      </c>
    </row>
    <row r="65" spans="1:8" ht="12.75">
      <c r="A65" s="4" t="s">
        <v>71</v>
      </c>
      <c r="B65" s="4" t="s">
        <v>72</v>
      </c>
      <c r="C65" s="5">
        <v>0</v>
      </c>
      <c r="D65" s="5">
        <v>8333.33</v>
      </c>
      <c r="E65" s="5">
        <f t="shared" si="2"/>
        <v>-8333.33</v>
      </c>
      <c r="F65" s="5">
        <v>11306.39</v>
      </c>
      <c r="G65" s="5">
        <v>41666.660000000003</v>
      </c>
      <c r="H65" s="5">
        <f t="shared" si="3"/>
        <v>-30360.270000000004</v>
      </c>
    </row>
    <row r="66" spans="1:8" ht="12.75">
      <c r="A66" s="4" t="s">
        <v>128</v>
      </c>
      <c r="B66" s="4" t="s">
        <v>129</v>
      </c>
      <c r="C66" s="5">
        <v>0</v>
      </c>
      <c r="D66" s="5">
        <v>0</v>
      </c>
      <c r="E66" s="5">
        <f t="shared" si="2"/>
        <v>0</v>
      </c>
      <c r="F66" s="5">
        <v>227318</v>
      </c>
      <c r="G66" s="5">
        <v>0</v>
      </c>
      <c r="H66" s="5">
        <f t="shared" si="3"/>
        <v>227318</v>
      </c>
    </row>
    <row r="67" spans="1:8" ht="12.75">
      <c r="A67" s="6"/>
      <c r="B67" s="6"/>
      <c r="C67" s="7"/>
      <c r="D67" s="7"/>
      <c r="E67" s="7"/>
      <c r="F67" s="7"/>
      <c r="G67" s="7"/>
      <c r="H67" s="7"/>
    </row>
    <row r="68" spans="1:8" ht="12.75">
      <c r="A68" s="8" t="s">
        <v>0</v>
      </c>
      <c r="B68" s="8" t="s">
        <v>33</v>
      </c>
      <c r="C68" s="9">
        <f>ROUND(SUBTOTAL(9, C33:C67), 5)</f>
        <v>6359626.4400000004</v>
      </c>
      <c r="D68" s="9">
        <f>ROUND(SUBTOTAL(9, D33:D67), 5)</f>
        <v>1836666.27</v>
      </c>
      <c r="E68" s="9">
        <f>C68-D68</f>
        <v>4522960.17</v>
      </c>
      <c r="F68" s="9">
        <f>ROUND(SUBTOTAL(9, F33:F67), 5)</f>
        <v>13614855.539999999</v>
      </c>
      <c r="G68" s="9">
        <f>ROUND(SUBTOTAL(9, G33:G67), 5)</f>
        <v>17240265.190000001</v>
      </c>
      <c r="H68" s="9">
        <f>F68-G68</f>
        <v>-3625409.6500000022</v>
      </c>
    </row>
    <row r="69" spans="1:8">
      <c r="A69" s="10" t="s">
        <v>0</v>
      </c>
      <c r="B69" s="3"/>
      <c r="C69" s="3"/>
      <c r="D69" s="3"/>
      <c r="E69" s="3"/>
      <c r="F69" s="3"/>
      <c r="G69" s="3"/>
      <c r="H69" s="3"/>
    </row>
    <row r="70" spans="1:8" ht="12.75">
      <c r="A70" s="8" t="s">
        <v>73</v>
      </c>
      <c r="B70" s="11"/>
      <c r="C70" s="11"/>
      <c r="D70" s="11"/>
      <c r="E70" s="11"/>
      <c r="F70" s="11"/>
      <c r="G70" s="11"/>
      <c r="H70" s="11"/>
    </row>
    <row r="71" spans="1:8" ht="12.75">
      <c r="A71" s="4" t="s">
        <v>74</v>
      </c>
      <c r="B71" s="4" t="s">
        <v>75</v>
      </c>
      <c r="C71" s="5">
        <v>502076.47</v>
      </c>
      <c r="D71" s="5">
        <v>140000</v>
      </c>
      <c r="E71" s="5">
        <f t="shared" ref="E71:E90" si="4">C71-D71</f>
        <v>362076.47</v>
      </c>
      <c r="F71" s="5">
        <v>1022476.3</v>
      </c>
      <c r="G71" s="5">
        <v>720000</v>
      </c>
      <c r="H71" s="5">
        <f t="shared" ref="H71:H90" si="5">F71-G71</f>
        <v>302476.30000000005</v>
      </c>
    </row>
    <row r="72" spans="1:8" ht="12.75">
      <c r="A72" s="4" t="s">
        <v>146</v>
      </c>
      <c r="B72" s="4" t="s">
        <v>147</v>
      </c>
      <c r="C72" s="5">
        <v>10100.01</v>
      </c>
      <c r="D72" s="5">
        <v>0</v>
      </c>
      <c r="E72" s="5">
        <f t="shared" si="4"/>
        <v>10100.01</v>
      </c>
      <c r="F72" s="5">
        <v>69696.509999999995</v>
      </c>
      <c r="G72" s="5">
        <v>300000</v>
      </c>
      <c r="H72" s="5">
        <f t="shared" si="5"/>
        <v>-230303.49</v>
      </c>
    </row>
    <row r="73" spans="1:8" ht="12.75">
      <c r="A73" s="4" t="s">
        <v>155</v>
      </c>
      <c r="B73" s="4" t="s">
        <v>156</v>
      </c>
      <c r="C73" s="5">
        <v>45</v>
      </c>
      <c r="D73" s="5">
        <v>0</v>
      </c>
      <c r="E73" s="5">
        <f t="shared" si="4"/>
        <v>45</v>
      </c>
      <c r="F73" s="5">
        <v>45</v>
      </c>
      <c r="G73" s="5">
        <v>0</v>
      </c>
      <c r="H73" s="5">
        <f t="shared" si="5"/>
        <v>45</v>
      </c>
    </row>
    <row r="74" spans="1:8" ht="12.75">
      <c r="A74" s="4" t="s">
        <v>148</v>
      </c>
      <c r="B74" s="4" t="s">
        <v>149</v>
      </c>
      <c r="C74" s="5">
        <v>0</v>
      </c>
      <c r="D74" s="5">
        <v>0</v>
      </c>
      <c r="E74" s="5">
        <f t="shared" si="4"/>
        <v>0</v>
      </c>
      <c r="F74" s="5">
        <v>675</v>
      </c>
      <c r="G74" s="5">
        <v>0</v>
      </c>
      <c r="H74" s="5">
        <f t="shared" si="5"/>
        <v>675</v>
      </c>
    </row>
    <row r="75" spans="1:8" ht="12.75">
      <c r="A75" s="4" t="s">
        <v>130</v>
      </c>
      <c r="B75" s="4" t="s">
        <v>131</v>
      </c>
      <c r="C75" s="5">
        <v>54231.75</v>
      </c>
      <c r="D75" s="5">
        <v>0</v>
      </c>
      <c r="E75" s="5">
        <f t="shared" si="4"/>
        <v>54231.75</v>
      </c>
      <c r="F75" s="5">
        <v>55171.75</v>
      </c>
      <c r="G75" s="5">
        <v>0</v>
      </c>
      <c r="H75" s="5">
        <f t="shared" si="5"/>
        <v>55171.75</v>
      </c>
    </row>
    <row r="76" spans="1:8" ht="12.75">
      <c r="A76" s="4" t="s">
        <v>107</v>
      </c>
      <c r="B76" s="4" t="s">
        <v>108</v>
      </c>
      <c r="C76" s="5">
        <v>11988.72</v>
      </c>
      <c r="D76" s="5">
        <v>200000</v>
      </c>
      <c r="E76" s="5">
        <f t="shared" si="4"/>
        <v>-188011.28</v>
      </c>
      <c r="F76" s="5">
        <v>34790.97</v>
      </c>
      <c r="G76" s="5">
        <v>350000</v>
      </c>
      <c r="H76" s="5">
        <f t="shared" si="5"/>
        <v>-315209.03000000003</v>
      </c>
    </row>
    <row r="77" spans="1:8" ht="12.75">
      <c r="A77" s="4" t="s">
        <v>76</v>
      </c>
      <c r="B77" s="4" t="s">
        <v>77</v>
      </c>
      <c r="C77" s="5">
        <v>0</v>
      </c>
      <c r="D77" s="5">
        <v>5000</v>
      </c>
      <c r="E77" s="5">
        <f t="shared" si="4"/>
        <v>-5000</v>
      </c>
      <c r="F77" s="5">
        <v>0</v>
      </c>
      <c r="G77" s="5">
        <v>20000</v>
      </c>
      <c r="H77" s="5">
        <f t="shared" si="5"/>
        <v>-20000</v>
      </c>
    </row>
    <row r="78" spans="1:8" ht="12.75">
      <c r="A78" s="4" t="s">
        <v>78</v>
      </c>
      <c r="B78" s="4" t="s">
        <v>79</v>
      </c>
      <c r="C78" s="5">
        <v>0</v>
      </c>
      <c r="D78" s="5">
        <v>23309.94</v>
      </c>
      <c r="E78" s="5">
        <f t="shared" si="4"/>
        <v>-23309.94</v>
      </c>
      <c r="F78" s="5">
        <v>0</v>
      </c>
      <c r="G78" s="5">
        <v>148309.94</v>
      </c>
      <c r="H78" s="5">
        <f t="shared" si="5"/>
        <v>-148309.94</v>
      </c>
    </row>
    <row r="79" spans="1:8" ht="12.75">
      <c r="A79" s="4" t="s">
        <v>80</v>
      </c>
      <c r="B79" s="4" t="s">
        <v>81</v>
      </c>
      <c r="C79" s="5">
        <v>5576.8</v>
      </c>
      <c r="D79" s="5">
        <v>10000</v>
      </c>
      <c r="E79" s="5">
        <f t="shared" si="4"/>
        <v>-4423.2</v>
      </c>
      <c r="F79" s="5">
        <v>12598.39</v>
      </c>
      <c r="G79" s="5">
        <v>60000</v>
      </c>
      <c r="H79" s="5">
        <f t="shared" si="5"/>
        <v>-47401.61</v>
      </c>
    </row>
    <row r="80" spans="1:8" ht="12.75">
      <c r="A80" s="4" t="s">
        <v>150</v>
      </c>
      <c r="B80" s="4" t="s">
        <v>151</v>
      </c>
      <c r="C80" s="5">
        <v>0</v>
      </c>
      <c r="D80" s="5">
        <v>0</v>
      </c>
      <c r="E80" s="5">
        <f t="shared" si="4"/>
        <v>0</v>
      </c>
      <c r="F80" s="5">
        <v>150</v>
      </c>
      <c r="G80" s="5">
        <v>0</v>
      </c>
      <c r="H80" s="5">
        <f t="shared" si="5"/>
        <v>150</v>
      </c>
    </row>
    <row r="81" spans="1:8" ht="12.75">
      <c r="A81" s="4" t="s">
        <v>82</v>
      </c>
      <c r="B81" s="4" t="s">
        <v>83</v>
      </c>
      <c r="C81" s="5">
        <v>501600.8</v>
      </c>
      <c r="D81" s="5">
        <v>500000</v>
      </c>
      <c r="E81" s="5">
        <f t="shared" si="4"/>
        <v>1600.7999999999884</v>
      </c>
      <c r="F81" s="5">
        <v>1992606.2</v>
      </c>
      <c r="G81" s="5">
        <v>2500000</v>
      </c>
      <c r="H81" s="5">
        <f t="shared" si="5"/>
        <v>-507393.80000000005</v>
      </c>
    </row>
    <row r="82" spans="1:8" ht="12.75">
      <c r="A82" s="4" t="s">
        <v>132</v>
      </c>
      <c r="B82" s="4" t="s">
        <v>133</v>
      </c>
      <c r="C82" s="5">
        <v>700</v>
      </c>
      <c r="D82" s="5">
        <v>0</v>
      </c>
      <c r="E82" s="5">
        <f t="shared" si="4"/>
        <v>700</v>
      </c>
      <c r="F82" s="5">
        <v>3125</v>
      </c>
      <c r="G82" s="5">
        <v>0</v>
      </c>
      <c r="H82" s="5">
        <f t="shared" si="5"/>
        <v>3125</v>
      </c>
    </row>
    <row r="83" spans="1:8" ht="12.75">
      <c r="A83" s="4" t="s">
        <v>152</v>
      </c>
      <c r="B83" s="4" t="s">
        <v>153</v>
      </c>
      <c r="C83" s="5">
        <v>0</v>
      </c>
      <c r="D83" s="5">
        <v>0</v>
      </c>
      <c r="E83" s="5">
        <f t="shared" si="4"/>
        <v>0</v>
      </c>
      <c r="F83" s="5">
        <v>80</v>
      </c>
      <c r="G83" s="5">
        <v>0</v>
      </c>
      <c r="H83" s="5">
        <f t="shared" si="5"/>
        <v>80</v>
      </c>
    </row>
    <row r="84" spans="1:8" ht="12.75">
      <c r="A84" s="4" t="s">
        <v>157</v>
      </c>
      <c r="B84" s="4" t="s">
        <v>158</v>
      </c>
      <c r="C84" s="5">
        <v>2200</v>
      </c>
      <c r="D84" s="5">
        <v>0</v>
      </c>
      <c r="E84" s="5">
        <f t="shared" si="4"/>
        <v>2200</v>
      </c>
      <c r="F84" s="5">
        <v>2200</v>
      </c>
      <c r="G84" s="5">
        <v>0</v>
      </c>
      <c r="H84" s="5">
        <f t="shared" si="5"/>
        <v>2200</v>
      </c>
    </row>
    <row r="85" spans="1:8" ht="12.75">
      <c r="A85" s="4" t="s">
        <v>84</v>
      </c>
      <c r="B85" s="4" t="s">
        <v>85</v>
      </c>
      <c r="C85" s="5">
        <v>1935.01</v>
      </c>
      <c r="D85" s="5">
        <v>16666.66</v>
      </c>
      <c r="E85" s="5">
        <f t="shared" si="4"/>
        <v>-14731.65</v>
      </c>
      <c r="F85" s="5">
        <v>5150.8100000000004</v>
      </c>
      <c r="G85" s="5">
        <v>83333.38</v>
      </c>
      <c r="H85" s="5">
        <f t="shared" si="5"/>
        <v>-78182.570000000007</v>
      </c>
    </row>
    <row r="86" spans="1:8" ht="12.75">
      <c r="A86" s="4" t="s">
        <v>86</v>
      </c>
      <c r="B86" s="4" t="s">
        <v>87</v>
      </c>
      <c r="C86" s="5">
        <v>245610.41</v>
      </c>
      <c r="D86" s="5">
        <v>91666.66</v>
      </c>
      <c r="E86" s="5">
        <f t="shared" si="4"/>
        <v>153943.75</v>
      </c>
      <c r="F86" s="5">
        <v>292450.12</v>
      </c>
      <c r="G86" s="5">
        <v>458333.38</v>
      </c>
      <c r="H86" s="5">
        <f t="shared" si="5"/>
        <v>-165883.26</v>
      </c>
    </row>
    <row r="87" spans="1:8" ht="12.75">
      <c r="A87" s="4" t="s">
        <v>88</v>
      </c>
      <c r="B87" s="4" t="s">
        <v>89</v>
      </c>
      <c r="C87" s="5">
        <v>5733</v>
      </c>
      <c r="D87" s="5">
        <v>3000</v>
      </c>
      <c r="E87" s="5">
        <f t="shared" si="4"/>
        <v>2733</v>
      </c>
      <c r="F87" s="5">
        <v>6044.95</v>
      </c>
      <c r="G87" s="5">
        <v>15000</v>
      </c>
      <c r="H87" s="5">
        <f t="shared" si="5"/>
        <v>-8955.0499999999993</v>
      </c>
    </row>
    <row r="88" spans="1:8" ht="12.75">
      <c r="A88" s="4" t="s">
        <v>90</v>
      </c>
      <c r="B88" s="4" t="s">
        <v>91</v>
      </c>
      <c r="C88" s="5">
        <v>6255.55</v>
      </c>
      <c r="D88" s="5">
        <v>25000</v>
      </c>
      <c r="E88" s="5">
        <f t="shared" si="4"/>
        <v>-18744.45</v>
      </c>
      <c r="F88" s="5">
        <v>120173.57</v>
      </c>
      <c r="G88" s="5">
        <v>61000</v>
      </c>
      <c r="H88" s="5">
        <f t="shared" si="5"/>
        <v>59173.570000000007</v>
      </c>
    </row>
    <row r="89" spans="1:8" ht="12.75">
      <c r="A89" s="4" t="s">
        <v>134</v>
      </c>
      <c r="B89" s="4" t="s">
        <v>135</v>
      </c>
      <c r="C89" s="5">
        <v>64640.4</v>
      </c>
      <c r="D89" s="5">
        <v>0</v>
      </c>
      <c r="E89" s="5">
        <f t="shared" si="4"/>
        <v>64640.4</v>
      </c>
      <c r="F89" s="5">
        <v>86965.4</v>
      </c>
      <c r="G89" s="5">
        <v>0</v>
      </c>
      <c r="H89" s="5">
        <f t="shared" si="5"/>
        <v>86965.4</v>
      </c>
    </row>
    <row r="90" spans="1:8" ht="12.75">
      <c r="A90" s="4" t="s">
        <v>92</v>
      </c>
      <c r="B90" s="4" t="s">
        <v>93</v>
      </c>
      <c r="C90" s="5">
        <v>3081.7</v>
      </c>
      <c r="D90" s="5">
        <v>20000</v>
      </c>
      <c r="E90" s="5">
        <f t="shared" si="4"/>
        <v>-16918.3</v>
      </c>
      <c r="F90" s="5">
        <v>15330.21</v>
      </c>
      <c r="G90" s="5">
        <v>70000</v>
      </c>
      <c r="H90" s="5">
        <f t="shared" si="5"/>
        <v>-54669.79</v>
      </c>
    </row>
    <row r="91" spans="1:8" ht="12.75">
      <c r="A91" s="6"/>
      <c r="B91" s="6"/>
      <c r="C91" s="7"/>
      <c r="D91" s="7"/>
      <c r="E91" s="7"/>
      <c r="F91" s="7"/>
      <c r="G91" s="7"/>
      <c r="H91" s="7"/>
    </row>
    <row r="92" spans="1:8" ht="12.75">
      <c r="A92" s="8" t="s">
        <v>0</v>
      </c>
      <c r="B92" s="8" t="s">
        <v>33</v>
      </c>
      <c r="C92" s="9">
        <f>ROUND(SUBTOTAL(9, C69:C91), 5)</f>
        <v>1415775.62</v>
      </c>
      <c r="D92" s="9">
        <f>ROUND(SUBTOTAL(9, D69:D91), 5)</f>
        <v>1034643.26</v>
      </c>
      <c r="E92" s="9">
        <f>C92-D92</f>
        <v>381132.3600000001</v>
      </c>
      <c r="F92" s="9">
        <f>ROUND(SUBTOTAL(9, F69:F91), 5)</f>
        <v>3719730.18</v>
      </c>
      <c r="G92" s="9">
        <f>ROUND(SUBTOTAL(9, G69:G91), 5)</f>
        <v>4785976.7</v>
      </c>
      <c r="H92" s="9">
        <f>F92-G92</f>
        <v>-1066246.52</v>
      </c>
    </row>
    <row r="93" spans="1:8">
      <c r="A93" s="10" t="s">
        <v>0</v>
      </c>
      <c r="B93" s="3"/>
      <c r="C93" s="3"/>
      <c r="D93" s="3"/>
      <c r="E93" s="3"/>
      <c r="F93" s="3"/>
      <c r="G93" s="3"/>
      <c r="H93" s="3"/>
    </row>
    <row r="94" spans="1:8" ht="12.75">
      <c r="A94" s="8" t="s">
        <v>94</v>
      </c>
      <c r="B94" s="11"/>
      <c r="C94" s="11"/>
      <c r="D94" s="11"/>
      <c r="E94" s="11"/>
      <c r="F94" s="11"/>
      <c r="G94" s="11"/>
      <c r="H94" s="11"/>
    </row>
    <row r="95" spans="1:8" ht="12.75">
      <c r="A95" s="6"/>
      <c r="B95" s="6"/>
      <c r="C95" s="7"/>
      <c r="D95" s="7"/>
      <c r="E95" s="7"/>
      <c r="F95" s="7"/>
      <c r="G95" s="7"/>
      <c r="H95" s="7"/>
    </row>
    <row r="96" spans="1:8" ht="12.75">
      <c r="A96" s="8" t="s">
        <v>0</v>
      </c>
      <c r="B96" s="8" t="s">
        <v>33</v>
      </c>
      <c r="C96" s="9">
        <f>ROUND(SUBTOTAL(9, C93:C95), 5)</f>
        <v>0</v>
      </c>
      <c r="D96" s="9">
        <f>ROUND(SUBTOTAL(9, D93:D95), 5)</f>
        <v>0</v>
      </c>
      <c r="E96" s="9">
        <f>C96-D96</f>
        <v>0</v>
      </c>
      <c r="F96" s="9">
        <f>ROUND(SUBTOTAL(9, F93:F95), 5)</f>
        <v>0</v>
      </c>
      <c r="G96" s="9">
        <f>ROUND(SUBTOTAL(9, G93:G95), 5)</f>
        <v>0</v>
      </c>
      <c r="H96" s="9">
        <f>F96-G96</f>
        <v>0</v>
      </c>
    </row>
    <row r="97" spans="1:8">
      <c r="A97" s="10" t="s">
        <v>0</v>
      </c>
      <c r="B97" s="3"/>
      <c r="C97" s="3"/>
      <c r="D97" s="3"/>
      <c r="E97" s="3"/>
      <c r="F97" s="3"/>
      <c r="G97" s="3"/>
      <c r="H97" s="3"/>
    </row>
    <row r="98" spans="1:8" ht="12.75">
      <c r="A98" s="8" t="s">
        <v>95</v>
      </c>
      <c r="B98" s="11"/>
      <c r="C98" s="11"/>
      <c r="D98" s="11"/>
      <c r="E98" s="11"/>
      <c r="F98" s="11"/>
      <c r="G98" s="11"/>
      <c r="H98" s="11"/>
    </row>
    <row r="99" spans="1:8" ht="12.75">
      <c r="A99" s="6"/>
      <c r="B99" s="6"/>
      <c r="C99" s="7"/>
      <c r="D99" s="7"/>
      <c r="E99" s="7"/>
      <c r="F99" s="7"/>
      <c r="G99" s="7"/>
      <c r="H99" s="7"/>
    </row>
    <row r="100" spans="1:8" ht="13.5" thickBot="1">
      <c r="A100" s="8" t="s">
        <v>0</v>
      </c>
      <c r="B100" s="8" t="s">
        <v>33</v>
      </c>
      <c r="C100" s="9">
        <f>ROUND(SUBTOTAL(9, C97:C99), 5)</f>
        <v>0</v>
      </c>
      <c r="D100" s="9">
        <f>ROUND(SUBTOTAL(9, D97:D99), 5)</f>
        <v>0</v>
      </c>
      <c r="E100" s="9">
        <f>C100-D100</f>
        <v>0</v>
      </c>
      <c r="F100" s="9">
        <f>ROUND(SUBTOTAL(9, F97:F99), 5)</f>
        <v>0</v>
      </c>
      <c r="G100" s="9">
        <f>ROUND(SUBTOTAL(9, G97:G99), 5)</f>
        <v>0</v>
      </c>
      <c r="H100" s="9">
        <f>F100-G100</f>
        <v>0</v>
      </c>
    </row>
    <row r="101" spans="1:8" ht="13.5" thickTop="1">
      <c r="A101" s="6"/>
      <c r="B101" s="6"/>
      <c r="C101" s="12"/>
      <c r="D101" s="12"/>
      <c r="E101" s="12"/>
      <c r="F101" s="12"/>
      <c r="G101" s="12"/>
      <c r="H101" s="12"/>
    </row>
    <row r="102" spans="1:8" ht="12.75">
      <c r="A102" s="8" t="s">
        <v>0</v>
      </c>
      <c r="B102" s="8" t="s">
        <v>96</v>
      </c>
      <c r="C102" s="9">
        <f>ROUND(C32+C68+C92+C96+C100, 5)</f>
        <v>16087817.609999999</v>
      </c>
      <c r="D102" s="9">
        <f>ROUND(D32+D68+D92+D96+D100, 5)</f>
        <v>12299976.18</v>
      </c>
      <c r="E102" s="9">
        <f>C102-D102</f>
        <v>3787841.4299999997</v>
      </c>
      <c r="F102" s="9">
        <f>ROUND(F32+F68+F92+F96+F100, 5)</f>
        <v>70513844.879999995</v>
      </c>
      <c r="G102" s="9">
        <f>ROUND(G32+G68+G92+G96+G100, 5)</f>
        <v>81942325.590000004</v>
      </c>
      <c r="H102" s="9">
        <f>F102-G102</f>
        <v>-11428480.710000008</v>
      </c>
    </row>
    <row r="103" spans="1:8" ht="12.75">
      <c r="A103" s="6"/>
      <c r="B103" s="6"/>
      <c r="C103" s="7"/>
      <c r="D103" s="7"/>
      <c r="E103" s="7"/>
      <c r="F103" s="7"/>
      <c r="G103" s="7"/>
      <c r="H103" s="7"/>
    </row>
    <row r="104" spans="1:8">
      <c r="A104" s="10" t="s">
        <v>0</v>
      </c>
      <c r="B104" s="3"/>
      <c r="C104" s="3"/>
      <c r="D104" s="3"/>
      <c r="E104" s="3"/>
      <c r="F104" s="3"/>
      <c r="G104" s="3"/>
      <c r="H104" s="3"/>
    </row>
    <row r="105" spans="1:8" ht="12.75">
      <c r="A105" s="6"/>
      <c r="B105" s="6"/>
      <c r="C105" s="7"/>
      <c r="D105" s="7"/>
      <c r="E105" s="7"/>
      <c r="F105" s="7"/>
      <c r="G105" s="7"/>
      <c r="H105" s="7"/>
    </row>
    <row r="106" spans="1:8" ht="12.75">
      <c r="A106" s="8" t="s">
        <v>0</v>
      </c>
      <c r="B106" s="8" t="s">
        <v>97</v>
      </c>
      <c r="C106" s="9">
        <f>-(ROUND(-C12+C102-SUBTOTAL(9, C104:C105), 5))</f>
        <v>-1069706.17</v>
      </c>
      <c r="D106" s="9">
        <f>-(ROUND(-D12+D102-SUBTOTAL(9, D104:D105), 5))</f>
        <v>2718135.26</v>
      </c>
      <c r="E106" s="9">
        <f>C106-D106</f>
        <v>-3787841.4299999997</v>
      </c>
      <c r="F106" s="9">
        <f>-(ROUND(-F12+F102-SUBTOTAL(9, F104:F105), 5))</f>
        <v>6748402.3799999999</v>
      </c>
      <c r="G106" s="9">
        <f>-(ROUND(-G12+G102-SUBTOTAL(9, G104:G105), 5))</f>
        <v>-4680078.33</v>
      </c>
      <c r="H106" s="9">
        <f>F106-G106</f>
        <v>11428480.710000001</v>
      </c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2018-06-12T16:20:19Z</cp:lastPrinted>
  <dcterms:created xsi:type="dcterms:W3CDTF">2017-10-11T14:07:04Z</dcterms:created>
  <dcterms:modified xsi:type="dcterms:W3CDTF">2018-06-12T16:20:49Z</dcterms:modified>
</cp:coreProperties>
</file>