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Presupuesto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4"/>
  <c r="F129"/>
  <c r="H129" s="1"/>
  <c r="D129"/>
  <c r="C129"/>
  <c r="E129" s="1"/>
  <c r="H127"/>
  <c r="E127"/>
  <c r="H125"/>
  <c r="E125"/>
  <c r="H123"/>
  <c r="E123"/>
  <c r="G120"/>
  <c r="F120"/>
  <c r="H120" s="1"/>
  <c r="D120"/>
  <c r="C120"/>
  <c r="E120" s="1"/>
  <c r="H118"/>
  <c r="E118"/>
  <c r="G115"/>
  <c r="F115"/>
  <c r="H115" s="1"/>
  <c r="D115"/>
  <c r="C115"/>
  <c r="E115" s="1"/>
  <c r="H113"/>
  <c r="E113"/>
  <c r="H112"/>
  <c r="E112"/>
  <c r="H111"/>
  <c r="E111"/>
  <c r="H110"/>
  <c r="E110"/>
  <c r="H109"/>
  <c r="E109"/>
  <c r="H108"/>
  <c r="E108"/>
  <c r="H107"/>
  <c r="E107"/>
  <c r="H106"/>
  <c r="E106"/>
  <c r="H105"/>
  <c r="E105"/>
  <c r="H104"/>
  <c r="E104"/>
  <c r="H103"/>
  <c r="E103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G83"/>
  <c r="F83"/>
  <c r="H83" s="1"/>
  <c r="D83"/>
  <c r="C83"/>
  <c r="E83" s="1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G36"/>
  <c r="G131" s="1"/>
  <c r="F36"/>
  <c r="F131" s="1"/>
  <c r="D36"/>
  <c r="D131" s="1"/>
  <c r="C36"/>
  <c r="C131" s="1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G12"/>
  <c r="G135" s="1"/>
  <c r="F12"/>
  <c r="F135" s="1"/>
  <c r="D12"/>
  <c r="D135" s="1"/>
  <c r="C12"/>
  <c r="C135" s="1"/>
  <c r="H10"/>
  <c r="E10"/>
  <c r="H9"/>
  <c r="E9"/>
  <c r="H8"/>
  <c r="E8"/>
  <c r="E135" l="1"/>
  <c r="H135"/>
  <c r="E131"/>
  <c r="H131"/>
  <c r="H12"/>
  <c r="H36"/>
  <c r="E12"/>
  <c r="E36"/>
</calcChain>
</file>

<file path=xl/sharedStrings.xml><?xml version="1.0" encoding="utf-8"?>
<sst xmlns="http://schemas.openxmlformats.org/spreadsheetml/2006/main" count="234" uniqueCount="215">
  <si>
    <t/>
  </si>
  <si>
    <t>GASTOS CORRIENTES</t>
  </si>
  <si>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</si>
  <si>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</si>
  <si>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</si>
  <si>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</si>
  <si>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</si>
  <si>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</si>
  <si>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</si>
  <si>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</si>
  <si>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1905</t>
  </si>
  <si>
    <t>BALANCE INICIAL IRO. ENERO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</si>
  <si>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</si>
  <si>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</si>
  <si>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</si>
  <si>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</si>
  <si>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</si>
  <si>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</si>
  <si>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</si>
  <si>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</si>
  <si>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</si>
  <si>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</si>
  <si>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</si>
  <si>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</si>
  <si>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</si>
  <si>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</si>
  <si>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</si>
  <si>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</si>
  <si>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211501</t>
  </si>
  <si>
    <t>Prestaciones Economicas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</si>
  <si>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</si>
  <si>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</si>
  <si>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</si>
  <si>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</si>
  <si>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</si>
  <si>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</si>
  <si>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</si>
  <si>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</si>
  <si>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</si>
  <si>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</si>
  <si>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</si>
  <si>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</si>
  <si>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</si>
  <si>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</si>
  <si>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</si>
  <si>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</si>
  <si>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</si>
  <si>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</si>
  <si>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</si>
  <si>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</si>
  <si>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</si>
  <si>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</si>
  <si>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</si>
  <si>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</si>
  <si>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221101</t>
  </si>
  <si>
    <t>Radiocomunicación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</si>
  <si>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</si>
  <si>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</si>
  <si>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</si>
  <si>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</si>
  <si>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</si>
  <si>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</si>
  <si>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</si>
  <si>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</si>
  <si>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</si>
  <si>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</si>
  <si>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</si>
  <si>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</si>
  <si>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</si>
  <si>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</si>
  <si>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</si>
  <si>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</si>
  <si>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</si>
  <si>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</si>
  <si>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</si>
  <si>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</si>
  <si>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</si>
  <si>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</si>
  <si>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</si>
  <si>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</si>
  <si>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</si>
  <si>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</si>
  <si>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</si>
  <si>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</si>
  <si>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</si>
  <si>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</si>
  <si>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</si>
  <si>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</si>
  <si>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226301</t>
  </si>
  <si>
    <t>Seguros de personas</t>
  </si>
  <si>
    <t>226501</t>
  </si>
  <si>
    <t>Seguros S/Insfraestructura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</si>
  <si>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</si>
  <si>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</si>
  <si>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</si>
  <si>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</si>
  <si>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</si>
  <si>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</si>
  <si>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</si>
  <si>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</si>
  <si>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</si>
  <si>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</si>
  <si>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</si>
  <si>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</si>
  <si>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</si>
  <si>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</si>
  <si>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227205</t>
  </si>
  <si>
    <t>Rep. Equipo Comunicacion</t>
  </si>
  <si>
    <t>227206</t>
  </si>
  <si>
    <t>Rep. Equipo Transporte</t>
  </si>
  <si>
    <t>227301</t>
  </si>
  <si>
    <t>Instalaciones Temporales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</si>
  <si>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</si>
  <si>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</si>
  <si>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</si>
  <si>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</si>
  <si>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</si>
  <si>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</si>
  <si>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</si>
  <si>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</si>
  <si>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228601</t>
  </si>
  <si>
    <t>Eventos Generales</t>
  </si>
  <si>
    <t>228602</t>
  </si>
  <si>
    <t>Festividades</t>
  </si>
  <si>
    <t>228603</t>
  </si>
  <si>
    <t>Actuaciones Deport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</si>
  <si>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</si>
  <si>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</si>
  <si>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</si>
  <si>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</si>
  <si>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</si>
  <si>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</si>
  <si>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</si>
  <si>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</si>
  <si>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</si>
  <si>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</si>
  <si>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</si>
  <si>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</si>
  <si>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</si>
  <si>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</si>
  <si>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</si>
  <si>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232101</t>
  </si>
  <si>
    <t>Hilados Y Telas</t>
  </si>
  <si>
    <t>232201</t>
  </si>
  <si>
    <t>Acabados Textiles</t>
  </si>
  <si>
    <t>232301</t>
  </si>
  <si>
    <t>Prendas de vestir</t>
  </si>
  <si>
    <t>233101</t>
  </si>
  <si>
    <t>Papel de escritorio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</si>
  <si>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</si>
  <si>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</si>
  <si>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</si>
  <si>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</si>
  <si>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</si>
  <si>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</si>
  <si>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</si>
  <si>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</si>
  <si>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</si>
  <si>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</si>
  <si>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236301</t>
  </si>
  <si>
    <t>Productos Ferrosos</t>
  </si>
  <si>
    <t>236304</t>
  </si>
  <si>
    <t>Herramientas Menores</t>
  </si>
  <si>
    <t>236306</t>
  </si>
  <si>
    <t>Accesorios De Metal</t>
  </si>
  <si>
    <t>237101</t>
  </si>
  <si>
    <t>Gasolina</t>
  </si>
  <si>
    <t>237104</t>
  </si>
  <si>
    <t>Gas Propano</t>
  </si>
  <si>
    <t>237106</t>
  </si>
  <si>
    <t>Lubricantes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</si>
  <si>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</si>
  <si>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</si>
  <si>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</si>
  <si>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</si>
  <si>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</si>
  <si>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</si>
  <si>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</si>
  <si>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</si>
  <si>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</si>
  <si>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</si>
  <si>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</si>
  <si>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</si>
  <si>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</si>
  <si>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</si>
  <si>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</si>
  <si>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</si>
  <si>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</si>
  <si>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</si>
  <si>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</si>
  <si>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</si>
  <si>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</si>
  <si>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</si>
  <si>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</si>
  <si>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</si>
  <si>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1503</t>
  </si>
  <si>
    <t>Muebles de Oficina y Estantes</t>
  </si>
  <si>
    <t>1505</t>
  </si>
  <si>
    <t>Fotocopiadoras</t>
  </si>
  <si>
    <t>1512</t>
  </si>
  <si>
    <t>Equipos de Cómputo</t>
  </si>
  <si>
    <t>1513</t>
  </si>
  <si>
    <t>Licencias &amp; Softweres</t>
  </si>
  <si>
    <t>1515</t>
  </si>
  <si>
    <t>Electrodomesticos</t>
  </si>
  <si>
    <t>Total Egresos y Gastos</t>
  </si>
  <si>
    <t>Resultado Operacional</t>
  </si>
  <si>
    <t>226901</t>
  </si>
  <si>
    <t>Otros Seguros</t>
  </si>
  <si>
    <t>227204</t>
  </si>
  <si>
    <t>Mant. Reparacion Equipos</t>
  </si>
  <si>
    <t>236101</t>
  </si>
  <si>
    <t>Producto de Cemento</t>
  </si>
  <si>
    <t xml:space="preserve">DIRECCION DE INFORMACION Y DEFENSA DE LOS AFILIADOS A LA SEGURIDAD SOCIAL </t>
  </si>
  <si>
    <t>Ejecución Presupuestaria Octubre 2017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</si>
</sst>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5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47625</xdr:colOff>
      <xdr:row>0</xdr:row>
      <xdr:rowOff>622065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0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6"/>
  <sheetViews>
    <sheetView tabSelected="1" workbookViewId="0">
      <selection activeCell="A4" sqref="A4:H4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56.25" customHeight="1"/>
    <row r="2" spans="1:8">
      <c r="A2" s="19" t="s">
        <v>213</v>
      </c>
      <c r="B2" s="19"/>
      <c r="C2" s="19"/>
      <c r="D2" s="19"/>
      <c r="E2" s="19"/>
      <c r="F2" s="19"/>
      <c r="G2" s="19"/>
      <c r="H2" s="19"/>
    </row>
    <row r="3" spans="1:8">
      <c r="A3" s="19"/>
      <c r="B3" s="19"/>
      <c r="C3" s="19"/>
      <c r="D3" s="19"/>
      <c r="E3" s="19"/>
      <c r="F3" s="19"/>
      <c r="G3" s="19"/>
      <c r="H3" s="19"/>
    </row>
    <row r="4" spans="1:8" ht="18.75">
      <c r="A4" s="18" t="s">
        <v>214</v>
      </c>
      <c r="B4" s="18"/>
      <c r="C4" s="18"/>
      <c r="D4" s="18"/>
      <c r="E4" s="18"/>
      <c r="F4" s="18"/>
      <c r="G4" s="18"/>
      <c r="H4" s="18"/>
    </row>
    <row r="6" spans="1:8" ht="31.5">
      <c r="A6" s="2" t="s">
        <v>2</v>
      </c>
      <c r="B6" s="3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5</v>
      </c>
      <c r="H6" s="4" t="s">
        <v>8</v>
      </c>
    </row>
    <row r="7" spans="1:8">
      <c r="A7" s="5" t="s">
        <v>9</v>
      </c>
      <c r="B7" s="6"/>
      <c r="C7" s="6"/>
      <c r="D7" s="6"/>
      <c r="E7" s="6"/>
      <c r="F7" s="6"/>
      <c r="G7" s="6"/>
      <c r="H7" s="6"/>
    </row>
    <row r="8" spans="1:8" ht="12.75">
      <c r="A8" s="7" t="s">
        <v>10</v>
      </c>
      <c r="B8" s="7" t="s">
        <v>11</v>
      </c>
      <c r="C8" s="8">
        <v>0</v>
      </c>
      <c r="D8" s="8">
        <v>0</v>
      </c>
      <c r="E8" s="8">
        <f>C8-D8</f>
        <v>0</v>
      </c>
      <c r="F8" s="8">
        <v>0</v>
      </c>
      <c r="G8" s="8">
        <v>485191.52</v>
      </c>
      <c r="H8" s="8">
        <f>F8-G8</f>
        <v>-485191.52</v>
      </c>
    </row>
    <row r="9" spans="1:8" ht="12.75">
      <c r="A9" s="7" t="s">
        <v>12</v>
      </c>
      <c r="B9" s="7" t="s">
        <v>13</v>
      </c>
      <c r="C9" s="8">
        <v>15018111.439999999</v>
      </c>
      <c r="D9" s="8">
        <v>15018111.439999999</v>
      </c>
      <c r="E9" s="8">
        <f>C9-D9</f>
        <v>0</v>
      </c>
      <c r="F9" s="8">
        <v>150181114.40000001</v>
      </c>
      <c r="G9" s="8">
        <v>150181114.40000001</v>
      </c>
      <c r="H9" s="8">
        <f>F9-G9</f>
        <v>0</v>
      </c>
    </row>
    <row r="10" spans="1:8" ht="12.75">
      <c r="A10" s="7" t="s">
        <v>14</v>
      </c>
      <c r="B10" s="7" t="s">
        <v>15</v>
      </c>
      <c r="C10" s="8">
        <v>0</v>
      </c>
      <c r="D10" s="8">
        <v>0</v>
      </c>
      <c r="E10" s="8">
        <f>C10-D10</f>
        <v>0</v>
      </c>
      <c r="F10" s="8">
        <v>5000000</v>
      </c>
      <c r="G10" s="8">
        <v>5000000</v>
      </c>
      <c r="H10" s="8">
        <f>F10-G10</f>
        <v>0</v>
      </c>
    </row>
    <row r="11" spans="1:8" ht="12.75">
      <c r="A11" s="9"/>
      <c r="B11" s="9"/>
      <c r="C11" s="10"/>
      <c r="D11" s="10"/>
      <c r="E11" s="10"/>
      <c r="F11" s="10"/>
      <c r="G11" s="10"/>
      <c r="H11" s="10"/>
    </row>
    <row r="12" spans="1:8" ht="12.75">
      <c r="A12" s="11" t="s">
        <v>0</v>
      </c>
      <c r="B12" s="11" t="s">
        <v>16</v>
      </c>
      <c r="C12" s="12">
        <f>ROUND(SUBTOTAL(9, C7:C11), 5)</f>
        <v>15018111.439999999</v>
      </c>
      <c r="D12" s="12">
        <f>ROUND(SUBTOTAL(9, D7:D11), 5)</f>
        <v>15018111.439999999</v>
      </c>
      <c r="E12" s="12">
        <f>C12-D12</f>
        <v>0</v>
      </c>
      <c r="F12" s="12">
        <f>ROUND(SUBTOTAL(9, F7:F11), 5)</f>
        <v>155181114.40000001</v>
      </c>
      <c r="G12" s="12">
        <f>ROUND(SUBTOTAL(9, G7:G11), 5)</f>
        <v>155666305.91999999</v>
      </c>
      <c r="H12" s="12">
        <f>F12-G12</f>
        <v>-485191.51999998093</v>
      </c>
    </row>
    <row r="13" spans="1:8" ht="12.75">
      <c r="A13" s="9"/>
      <c r="B13" s="9"/>
      <c r="C13" s="10"/>
      <c r="D13" s="10"/>
      <c r="E13" s="10"/>
      <c r="F13" s="10"/>
      <c r="G13" s="10"/>
      <c r="H13" s="10"/>
    </row>
    <row r="14" spans="1:8">
      <c r="A14" s="13" t="s">
        <v>0</v>
      </c>
      <c r="B14" s="6"/>
      <c r="C14" s="6"/>
      <c r="D14" s="6"/>
      <c r="E14" s="6"/>
      <c r="F14" s="6"/>
      <c r="G14" s="6"/>
      <c r="H14" s="6"/>
    </row>
    <row r="15" spans="1:8">
      <c r="A15" s="13" t="s">
        <v>0</v>
      </c>
      <c r="B15" s="6"/>
      <c r="C15" s="6"/>
      <c r="D15" s="6"/>
      <c r="E15" s="6"/>
      <c r="F15" s="6"/>
      <c r="G15" s="6"/>
      <c r="H15" s="6"/>
    </row>
    <row r="16" spans="1:8">
      <c r="A16" s="5" t="s">
        <v>1</v>
      </c>
      <c r="B16" s="6"/>
      <c r="C16" s="6"/>
      <c r="D16" s="6"/>
      <c r="E16" s="6"/>
      <c r="F16" s="6"/>
      <c r="G16" s="6"/>
      <c r="H16" s="6"/>
    </row>
    <row r="17" spans="1:8" ht="12.75">
      <c r="A17" s="11" t="s">
        <v>17</v>
      </c>
      <c r="B17" s="14"/>
      <c r="C17" s="14"/>
      <c r="D17" s="14"/>
      <c r="E17" s="14"/>
      <c r="F17" s="14"/>
      <c r="G17" s="14"/>
      <c r="H17" s="14"/>
    </row>
    <row r="18" spans="1:8" ht="12.75">
      <c r="A18" s="7" t="s">
        <v>18</v>
      </c>
      <c r="B18" s="7" t="s">
        <v>19</v>
      </c>
      <c r="C18" s="8">
        <v>6938887.6799999997</v>
      </c>
      <c r="D18" s="8">
        <v>7869444.3300000001</v>
      </c>
      <c r="E18" s="8">
        <f t="shared" ref="E18:E34" si="0">C18-D18</f>
        <v>-930556.65000000037</v>
      </c>
      <c r="F18" s="8">
        <v>72132190.989999995</v>
      </c>
      <c r="G18" s="8">
        <v>73062747.640000001</v>
      </c>
      <c r="H18" s="8">
        <f t="shared" ref="H18:H34" si="1">F18-G18</f>
        <v>-930556.65000000596</v>
      </c>
    </row>
    <row r="19" spans="1:8" ht="12.75">
      <c r="A19" s="7" t="s">
        <v>20</v>
      </c>
      <c r="B19" s="7" t="s">
        <v>21</v>
      </c>
      <c r="C19" s="8">
        <v>0</v>
      </c>
      <c r="D19" s="8">
        <v>0</v>
      </c>
      <c r="E19" s="8">
        <f t="shared" si="0"/>
        <v>0</v>
      </c>
      <c r="F19" s="8">
        <v>45000</v>
      </c>
      <c r="G19" s="8">
        <v>45000</v>
      </c>
      <c r="H19" s="8">
        <f t="shared" si="1"/>
        <v>0</v>
      </c>
    </row>
    <row r="20" spans="1:8" ht="12.75">
      <c r="A20" s="7" t="s">
        <v>22</v>
      </c>
      <c r="B20" s="7" t="s">
        <v>23</v>
      </c>
      <c r="C20" s="8">
        <v>5066.67</v>
      </c>
      <c r="D20" s="8">
        <v>0</v>
      </c>
      <c r="E20" s="8">
        <f t="shared" si="0"/>
        <v>5066.67</v>
      </c>
      <c r="F20" s="8">
        <v>21571.07</v>
      </c>
      <c r="G20" s="8">
        <v>16504.400000000001</v>
      </c>
      <c r="H20" s="8">
        <f t="shared" si="1"/>
        <v>5066.6699999999983</v>
      </c>
    </row>
    <row r="21" spans="1:8" ht="12.75">
      <c r="A21" s="7" t="s">
        <v>24</v>
      </c>
      <c r="B21" s="7" t="s">
        <v>25</v>
      </c>
      <c r="C21" s="8">
        <v>329566.65999999997</v>
      </c>
      <c r="D21" s="8">
        <v>113333.33</v>
      </c>
      <c r="E21" s="8">
        <f t="shared" si="0"/>
        <v>216233.32999999996</v>
      </c>
      <c r="F21" s="8">
        <v>1851600.32</v>
      </c>
      <c r="G21" s="8">
        <v>1385366.99</v>
      </c>
      <c r="H21" s="8">
        <f t="shared" si="1"/>
        <v>466233.33000000007</v>
      </c>
    </row>
    <row r="22" spans="1:8" ht="12.75">
      <c r="A22" s="7" t="s">
        <v>26</v>
      </c>
      <c r="B22" s="7" t="s">
        <v>27</v>
      </c>
      <c r="C22" s="8">
        <v>0</v>
      </c>
      <c r="D22" s="8">
        <v>0</v>
      </c>
      <c r="E22" s="8">
        <f t="shared" si="0"/>
        <v>0</v>
      </c>
      <c r="F22" s="8">
        <v>24266.67</v>
      </c>
      <c r="G22" s="8">
        <v>24266.67</v>
      </c>
      <c r="H22" s="8">
        <f t="shared" si="1"/>
        <v>0</v>
      </c>
    </row>
    <row r="23" spans="1:8" ht="12.75">
      <c r="A23" s="7" t="s">
        <v>28</v>
      </c>
      <c r="B23" s="7" t="s">
        <v>29</v>
      </c>
      <c r="C23" s="8">
        <v>0</v>
      </c>
      <c r="D23" s="8">
        <v>0</v>
      </c>
      <c r="E23" s="8">
        <f t="shared" si="0"/>
        <v>0</v>
      </c>
      <c r="F23" s="8">
        <v>1326001.8600000001</v>
      </c>
      <c r="G23" s="8">
        <v>1308276.8600000001</v>
      </c>
      <c r="H23" s="8">
        <f t="shared" si="1"/>
        <v>17725</v>
      </c>
    </row>
    <row r="24" spans="1:8" ht="12.75">
      <c r="A24" s="7" t="s">
        <v>30</v>
      </c>
      <c r="B24" s="7" t="s">
        <v>31</v>
      </c>
      <c r="C24" s="8">
        <v>15773.88</v>
      </c>
      <c r="D24" s="8">
        <v>0</v>
      </c>
      <c r="E24" s="8">
        <f t="shared" si="0"/>
        <v>15773.88</v>
      </c>
      <c r="F24" s="8">
        <v>418832.41</v>
      </c>
      <c r="G24" s="8">
        <v>403058.53</v>
      </c>
      <c r="H24" s="8">
        <f t="shared" si="1"/>
        <v>15773.879999999946</v>
      </c>
    </row>
    <row r="25" spans="1:8" ht="12.75">
      <c r="A25" s="7" t="s">
        <v>32</v>
      </c>
      <c r="B25" s="7" t="s">
        <v>33</v>
      </c>
      <c r="C25" s="8">
        <v>24360</v>
      </c>
      <c r="D25" s="8">
        <v>0</v>
      </c>
      <c r="E25" s="8">
        <f t="shared" si="0"/>
        <v>24360</v>
      </c>
      <c r="F25" s="8">
        <v>228375</v>
      </c>
      <c r="G25" s="8">
        <v>204015</v>
      </c>
      <c r="H25" s="8">
        <f t="shared" si="1"/>
        <v>24360</v>
      </c>
    </row>
    <row r="26" spans="1:8" ht="12.75">
      <c r="A26" s="7" t="s">
        <v>34</v>
      </c>
      <c r="B26" s="7" t="s">
        <v>35</v>
      </c>
      <c r="C26" s="8">
        <v>0</v>
      </c>
      <c r="D26" s="8">
        <v>0</v>
      </c>
      <c r="E26" s="8">
        <f t="shared" si="0"/>
        <v>0</v>
      </c>
      <c r="F26" s="8">
        <v>87334.45</v>
      </c>
      <c r="G26" s="8">
        <v>87334.45</v>
      </c>
      <c r="H26" s="8">
        <f t="shared" si="1"/>
        <v>0</v>
      </c>
    </row>
    <row r="27" spans="1:8" ht="12.75">
      <c r="A27" s="7" t="s">
        <v>36</v>
      </c>
      <c r="B27" s="7" t="s">
        <v>37</v>
      </c>
      <c r="C27" s="8">
        <v>130000</v>
      </c>
      <c r="D27" s="8">
        <v>133333.32999999999</v>
      </c>
      <c r="E27" s="8">
        <f t="shared" si="0"/>
        <v>-3333.3299999999872</v>
      </c>
      <c r="F27" s="8">
        <v>1430000</v>
      </c>
      <c r="G27" s="8">
        <v>1303333.33</v>
      </c>
      <c r="H27" s="8">
        <f t="shared" si="1"/>
        <v>126666.66999999993</v>
      </c>
    </row>
    <row r="28" spans="1:8" ht="12.75">
      <c r="A28" s="7" t="s">
        <v>38</v>
      </c>
      <c r="B28" s="7" t="s">
        <v>39</v>
      </c>
      <c r="C28" s="8">
        <v>6000</v>
      </c>
      <c r="D28" s="8">
        <v>8000</v>
      </c>
      <c r="E28" s="8">
        <f t="shared" si="0"/>
        <v>-2000</v>
      </c>
      <c r="F28" s="8">
        <v>60000</v>
      </c>
      <c r="G28" s="8">
        <v>62000</v>
      </c>
      <c r="H28" s="8">
        <f t="shared" si="1"/>
        <v>-2000</v>
      </c>
    </row>
    <row r="29" spans="1:8" ht="12.75">
      <c r="A29" s="7" t="s">
        <v>40</v>
      </c>
      <c r="B29" s="7" t="s">
        <v>41</v>
      </c>
      <c r="C29" s="8">
        <v>46449.29</v>
      </c>
      <c r="D29" s="8">
        <v>0</v>
      </c>
      <c r="E29" s="8">
        <f t="shared" si="0"/>
        <v>46449.29</v>
      </c>
      <c r="F29" s="8">
        <v>15637244.630000001</v>
      </c>
      <c r="G29" s="8">
        <v>15555608.449999999</v>
      </c>
      <c r="H29" s="8">
        <f t="shared" si="1"/>
        <v>81636.180000001565</v>
      </c>
    </row>
    <row r="30" spans="1:8" ht="12.75">
      <c r="A30" s="7" t="s">
        <v>42</v>
      </c>
      <c r="B30" s="7" t="s">
        <v>43</v>
      </c>
      <c r="C30" s="8">
        <v>52200</v>
      </c>
      <c r="D30" s="8">
        <v>58833.33</v>
      </c>
      <c r="E30" s="8">
        <f t="shared" si="0"/>
        <v>-6633.3300000000017</v>
      </c>
      <c r="F30" s="8">
        <v>522000</v>
      </c>
      <c r="G30" s="8">
        <v>528633.32999999996</v>
      </c>
      <c r="H30" s="8">
        <f t="shared" si="1"/>
        <v>-6633.3299999999581</v>
      </c>
    </row>
    <row r="31" spans="1:8" ht="12.75">
      <c r="A31" s="7" t="s">
        <v>44</v>
      </c>
      <c r="B31" s="7" t="s">
        <v>45</v>
      </c>
      <c r="C31" s="8">
        <v>0</v>
      </c>
      <c r="D31" s="8">
        <v>0</v>
      </c>
      <c r="E31" s="8">
        <f t="shared" si="0"/>
        <v>0</v>
      </c>
      <c r="F31" s="8">
        <v>174000</v>
      </c>
      <c r="G31" s="8">
        <v>174000</v>
      </c>
      <c r="H31" s="8">
        <f t="shared" si="1"/>
        <v>0</v>
      </c>
    </row>
    <row r="32" spans="1:8" ht="12.75">
      <c r="A32" s="7" t="s">
        <v>46</v>
      </c>
      <c r="B32" s="7" t="s">
        <v>47</v>
      </c>
      <c r="C32" s="8">
        <v>494586.92</v>
      </c>
      <c r="D32" s="8">
        <v>475000</v>
      </c>
      <c r="E32" s="8">
        <f t="shared" si="0"/>
        <v>19586.919999999984</v>
      </c>
      <c r="F32" s="8">
        <v>5019370.99</v>
      </c>
      <c r="G32" s="8">
        <v>4999784.07</v>
      </c>
      <c r="H32" s="8">
        <f t="shared" si="1"/>
        <v>19586.919999999925</v>
      </c>
    </row>
    <row r="33" spans="1:8" ht="12.75">
      <c r="A33" s="7" t="s">
        <v>48</v>
      </c>
      <c r="B33" s="7" t="s">
        <v>49</v>
      </c>
      <c r="C33" s="8">
        <v>506450</v>
      </c>
      <c r="D33" s="8">
        <v>500000</v>
      </c>
      <c r="E33" s="8">
        <f t="shared" si="0"/>
        <v>6450</v>
      </c>
      <c r="F33" s="8">
        <v>5166388.84</v>
      </c>
      <c r="G33" s="8">
        <v>5136289.2699999996</v>
      </c>
      <c r="H33" s="8">
        <f t="shared" si="1"/>
        <v>30099.570000000298</v>
      </c>
    </row>
    <row r="34" spans="1:8" ht="12.75">
      <c r="A34" s="7" t="s">
        <v>50</v>
      </c>
      <c r="B34" s="7" t="s">
        <v>51</v>
      </c>
      <c r="C34" s="8">
        <v>64973.47</v>
      </c>
      <c r="D34" s="8">
        <v>66666.67</v>
      </c>
      <c r="E34" s="8">
        <f t="shared" si="0"/>
        <v>-1693.1999999999971</v>
      </c>
      <c r="F34" s="8">
        <v>650814.44999999995</v>
      </c>
      <c r="G34" s="8">
        <v>649757.65</v>
      </c>
      <c r="H34" s="8">
        <f t="shared" si="1"/>
        <v>1056.7999999999302</v>
      </c>
    </row>
    <row r="35" spans="1:8" ht="12.75">
      <c r="A35" s="9"/>
      <c r="B35" s="9"/>
      <c r="C35" s="10"/>
      <c r="D35" s="10"/>
      <c r="E35" s="10"/>
      <c r="F35" s="10"/>
      <c r="G35" s="10"/>
      <c r="H35" s="10"/>
    </row>
    <row r="36" spans="1:8" ht="12.75">
      <c r="A36" s="11" t="s">
        <v>0</v>
      </c>
      <c r="B36" s="11" t="s">
        <v>52</v>
      </c>
      <c r="C36" s="12">
        <f>ROUND(SUBTOTAL(9, C14:C35), 5)</f>
        <v>8614314.5700000003</v>
      </c>
      <c r="D36" s="12">
        <f>ROUND(SUBTOTAL(9, D14:D35), 5)</f>
        <v>9224610.9900000002</v>
      </c>
      <c r="E36" s="12">
        <f>C36-D36</f>
        <v>-610296.41999999993</v>
      </c>
      <c r="F36" s="12">
        <f>ROUND(SUBTOTAL(9, F14:F35), 5)</f>
        <v>104794991.68000001</v>
      </c>
      <c r="G36" s="12">
        <f>ROUND(SUBTOTAL(9, G14:G35), 5)</f>
        <v>104945976.64</v>
      </c>
      <c r="H36" s="12">
        <f>F36-G36</f>
        <v>-150984.95999999344</v>
      </c>
    </row>
    <row r="37" spans="1:8">
      <c r="A37" s="13" t="s">
        <v>0</v>
      </c>
      <c r="B37" s="6"/>
      <c r="C37" s="6"/>
      <c r="D37" s="6"/>
      <c r="E37" s="6"/>
      <c r="F37" s="6"/>
      <c r="G37" s="6"/>
      <c r="H37" s="6"/>
    </row>
    <row r="38" spans="1:8" ht="12.75">
      <c r="A38" s="11" t="s">
        <v>53</v>
      </c>
      <c r="B38" s="14"/>
      <c r="C38" s="14"/>
      <c r="D38" s="14"/>
      <c r="E38" s="14"/>
      <c r="F38" s="14"/>
      <c r="G38" s="14"/>
      <c r="H38" s="14"/>
    </row>
    <row r="39" spans="1:8" ht="12.75">
      <c r="A39" s="7" t="s">
        <v>54</v>
      </c>
      <c r="B39" s="7" t="s">
        <v>55</v>
      </c>
      <c r="C39" s="8">
        <v>0</v>
      </c>
      <c r="D39" s="8">
        <v>0</v>
      </c>
      <c r="E39" s="8">
        <f t="shared" ref="E39:E81" si="2">C39-D39</f>
        <v>0</v>
      </c>
      <c r="F39" s="8">
        <v>2348</v>
      </c>
      <c r="G39" s="8">
        <v>0</v>
      </c>
      <c r="H39" s="8">
        <f t="shared" ref="H39:H81" si="3">F39-G39</f>
        <v>2348</v>
      </c>
    </row>
    <row r="40" spans="1:8" ht="12.75">
      <c r="A40" s="7" t="s">
        <v>56</v>
      </c>
      <c r="B40" s="7" t="s">
        <v>57</v>
      </c>
      <c r="C40" s="8">
        <v>6457.09</v>
      </c>
      <c r="D40" s="8">
        <v>25066.67</v>
      </c>
      <c r="E40" s="8">
        <f t="shared" si="2"/>
        <v>-18609.579999999998</v>
      </c>
      <c r="F40" s="8">
        <v>246311.47</v>
      </c>
      <c r="G40" s="8">
        <v>250666.7</v>
      </c>
      <c r="H40" s="8">
        <f t="shared" si="3"/>
        <v>-4355.2300000000105</v>
      </c>
    </row>
    <row r="41" spans="1:8" ht="12.75">
      <c r="A41" s="7" t="s">
        <v>58</v>
      </c>
      <c r="B41" s="7" t="s">
        <v>59</v>
      </c>
      <c r="C41" s="8">
        <v>233349.89</v>
      </c>
      <c r="D41" s="8">
        <v>191666.67</v>
      </c>
      <c r="E41" s="8">
        <f t="shared" si="2"/>
        <v>41683.22</v>
      </c>
      <c r="F41" s="8">
        <v>2425587.0299999998</v>
      </c>
      <c r="G41" s="8">
        <v>1916666.7</v>
      </c>
      <c r="H41" s="8">
        <f t="shared" si="3"/>
        <v>508920.32999999984</v>
      </c>
    </row>
    <row r="42" spans="1:8" ht="12.75">
      <c r="A42" s="7" t="s">
        <v>60</v>
      </c>
      <c r="B42" s="7" t="s">
        <v>61</v>
      </c>
      <c r="C42" s="8">
        <v>201339.67</v>
      </c>
      <c r="D42" s="8">
        <v>308333.33</v>
      </c>
      <c r="E42" s="8">
        <f t="shared" si="2"/>
        <v>-106993.66</v>
      </c>
      <c r="F42" s="8">
        <v>3992904.32</v>
      </c>
      <c r="G42" s="8">
        <v>3083333.3</v>
      </c>
      <c r="H42" s="8">
        <f t="shared" si="3"/>
        <v>909571.02</v>
      </c>
    </row>
    <row r="43" spans="1:8" ht="12.75">
      <c r="A43" s="7" t="s">
        <v>62</v>
      </c>
      <c r="B43" s="7" t="s">
        <v>63</v>
      </c>
      <c r="C43" s="8">
        <v>145766.39999999999</v>
      </c>
      <c r="D43" s="8">
        <v>125000</v>
      </c>
      <c r="E43" s="8">
        <f t="shared" si="2"/>
        <v>20766.399999999994</v>
      </c>
      <c r="F43" s="8">
        <v>1254903.67</v>
      </c>
      <c r="G43" s="8">
        <v>1234137.27</v>
      </c>
      <c r="H43" s="8">
        <f t="shared" si="3"/>
        <v>20766.399999999907</v>
      </c>
    </row>
    <row r="44" spans="1:8" ht="12.75">
      <c r="A44" s="7" t="s">
        <v>64</v>
      </c>
      <c r="B44" s="7" t="s">
        <v>65</v>
      </c>
      <c r="C44" s="8">
        <v>584</v>
      </c>
      <c r="D44" s="8">
        <v>583.33000000000004</v>
      </c>
      <c r="E44" s="8">
        <f t="shared" si="2"/>
        <v>0.66999999999995907</v>
      </c>
      <c r="F44" s="8">
        <v>4029</v>
      </c>
      <c r="G44" s="8">
        <v>3844.33</v>
      </c>
      <c r="H44" s="8">
        <f t="shared" si="3"/>
        <v>184.67000000000007</v>
      </c>
    </row>
    <row r="45" spans="1:8" ht="12.75">
      <c r="A45" s="7" t="s">
        <v>66</v>
      </c>
      <c r="B45" s="7" t="s">
        <v>67</v>
      </c>
      <c r="C45" s="8">
        <v>1780</v>
      </c>
      <c r="D45" s="8">
        <v>0</v>
      </c>
      <c r="E45" s="8">
        <f t="shared" si="2"/>
        <v>1780</v>
      </c>
      <c r="F45" s="8">
        <v>8275</v>
      </c>
      <c r="G45" s="8">
        <v>0</v>
      </c>
      <c r="H45" s="8">
        <f t="shared" si="3"/>
        <v>8275</v>
      </c>
    </row>
    <row r="46" spans="1:8" ht="12.75">
      <c r="A46" s="7" t="s">
        <v>68</v>
      </c>
      <c r="B46" s="7" t="s">
        <v>69</v>
      </c>
      <c r="C46" s="8">
        <v>0</v>
      </c>
      <c r="D46" s="8">
        <v>0</v>
      </c>
      <c r="E46" s="8">
        <f t="shared" si="2"/>
        <v>0</v>
      </c>
      <c r="F46" s="8">
        <v>2881875.78</v>
      </c>
      <c r="G46" s="8">
        <v>11900000</v>
      </c>
      <c r="H46" s="8">
        <f t="shared" si="3"/>
        <v>-9018124.2200000007</v>
      </c>
    </row>
    <row r="47" spans="1:8" ht="12.75">
      <c r="A47" s="7" t="s">
        <v>70</v>
      </c>
      <c r="B47" s="7" t="s">
        <v>71</v>
      </c>
      <c r="C47" s="8">
        <v>40225.56</v>
      </c>
      <c r="D47" s="8">
        <v>41666.67</v>
      </c>
      <c r="E47" s="8">
        <f t="shared" si="2"/>
        <v>-1441.1100000000006</v>
      </c>
      <c r="F47" s="8">
        <v>581336.56000000006</v>
      </c>
      <c r="G47" s="8">
        <v>516146.15</v>
      </c>
      <c r="H47" s="8">
        <f t="shared" si="3"/>
        <v>65190.410000000033</v>
      </c>
    </row>
    <row r="48" spans="1:8" ht="12.75">
      <c r="A48" s="7" t="s">
        <v>72</v>
      </c>
      <c r="B48" s="7" t="s">
        <v>73</v>
      </c>
      <c r="C48" s="8">
        <v>53750</v>
      </c>
      <c r="D48" s="8">
        <v>58333.33</v>
      </c>
      <c r="E48" s="8">
        <f t="shared" si="2"/>
        <v>-4583.3300000000017</v>
      </c>
      <c r="F48" s="8">
        <v>328245.56</v>
      </c>
      <c r="G48" s="8">
        <v>332828.89</v>
      </c>
      <c r="H48" s="8">
        <f t="shared" si="3"/>
        <v>-4583.3300000000163</v>
      </c>
    </row>
    <row r="49" spans="1:8" ht="12.75">
      <c r="A49" s="7" t="s">
        <v>74</v>
      </c>
      <c r="B49" s="7" t="s">
        <v>75</v>
      </c>
      <c r="C49" s="8">
        <v>288671.03999999998</v>
      </c>
      <c r="D49" s="8">
        <v>75000</v>
      </c>
      <c r="E49" s="8">
        <f t="shared" si="2"/>
        <v>213671.03999999998</v>
      </c>
      <c r="F49" s="8">
        <v>689415.92</v>
      </c>
      <c r="G49" s="8">
        <v>475744.88</v>
      </c>
      <c r="H49" s="8">
        <f t="shared" si="3"/>
        <v>213671.04000000004</v>
      </c>
    </row>
    <row r="50" spans="1:8" ht="12.75">
      <c r="A50" s="7" t="s">
        <v>76</v>
      </c>
      <c r="B50" s="7" t="s">
        <v>77</v>
      </c>
      <c r="C50" s="8">
        <v>36050.5</v>
      </c>
      <c r="D50" s="8">
        <v>58333.33</v>
      </c>
      <c r="E50" s="8">
        <f t="shared" si="2"/>
        <v>-22282.83</v>
      </c>
      <c r="F50" s="8">
        <v>540934.38</v>
      </c>
      <c r="G50" s="8">
        <v>563217.21</v>
      </c>
      <c r="H50" s="8">
        <f t="shared" si="3"/>
        <v>-22282.829999999958</v>
      </c>
    </row>
    <row r="51" spans="1:8" ht="12.75">
      <c r="A51" s="7" t="s">
        <v>78</v>
      </c>
      <c r="B51" s="7" t="s">
        <v>79</v>
      </c>
      <c r="C51" s="8">
        <v>13765</v>
      </c>
      <c r="D51" s="8">
        <v>0</v>
      </c>
      <c r="E51" s="8">
        <f t="shared" si="2"/>
        <v>13765</v>
      </c>
      <c r="F51" s="8">
        <v>110739</v>
      </c>
      <c r="G51" s="8">
        <v>0</v>
      </c>
      <c r="H51" s="8">
        <f t="shared" si="3"/>
        <v>110739</v>
      </c>
    </row>
    <row r="52" spans="1:8" ht="12.75">
      <c r="A52" s="7" t="s">
        <v>80</v>
      </c>
      <c r="B52" s="7" t="s">
        <v>81</v>
      </c>
      <c r="C52" s="8">
        <v>4910</v>
      </c>
      <c r="D52" s="8">
        <v>5000</v>
      </c>
      <c r="E52" s="8">
        <f t="shared" si="2"/>
        <v>-90</v>
      </c>
      <c r="F52" s="8">
        <v>27185</v>
      </c>
      <c r="G52" s="8">
        <v>27275</v>
      </c>
      <c r="H52" s="8">
        <f t="shared" si="3"/>
        <v>-90</v>
      </c>
    </row>
    <row r="53" spans="1:8" ht="12.75">
      <c r="A53" s="7" t="s">
        <v>82</v>
      </c>
      <c r="B53" s="7" t="s">
        <v>83</v>
      </c>
      <c r="C53" s="8">
        <v>629324.18000000005</v>
      </c>
      <c r="D53" s="8">
        <v>316880</v>
      </c>
      <c r="E53" s="8">
        <f t="shared" si="2"/>
        <v>312444.18000000005</v>
      </c>
      <c r="F53" s="8">
        <v>5419259.5800000001</v>
      </c>
      <c r="G53" s="8">
        <v>3935818</v>
      </c>
      <c r="H53" s="8">
        <f t="shared" si="3"/>
        <v>1483441.58</v>
      </c>
    </row>
    <row r="54" spans="1:8" ht="12.75">
      <c r="A54" s="7" t="s">
        <v>84</v>
      </c>
      <c r="B54" s="7" t="s">
        <v>85</v>
      </c>
      <c r="C54" s="8">
        <v>197498.23999999999</v>
      </c>
      <c r="D54" s="8">
        <v>133333.32999999999</v>
      </c>
      <c r="E54" s="8">
        <f t="shared" si="2"/>
        <v>64164.91</v>
      </c>
      <c r="F54" s="8">
        <v>1598579.02</v>
      </c>
      <c r="G54" s="8">
        <v>1134162.8600000001</v>
      </c>
      <c r="H54" s="8">
        <f t="shared" si="3"/>
        <v>464416.15999999992</v>
      </c>
    </row>
    <row r="55" spans="1:8" ht="12.75">
      <c r="A55" s="7" t="s">
        <v>86</v>
      </c>
      <c r="B55" s="7" t="s">
        <v>87</v>
      </c>
      <c r="C55" s="8">
        <v>23224.720000000001</v>
      </c>
      <c r="D55" s="8">
        <v>33333.33</v>
      </c>
      <c r="E55" s="8">
        <f t="shared" si="2"/>
        <v>-10108.61</v>
      </c>
      <c r="F55" s="8">
        <v>371451.78</v>
      </c>
      <c r="G55" s="8">
        <v>333333.3</v>
      </c>
      <c r="H55" s="8">
        <f t="shared" si="3"/>
        <v>38118.48000000004</v>
      </c>
    </row>
    <row r="56" spans="1:8" ht="12.75">
      <c r="A56" s="7" t="s">
        <v>88</v>
      </c>
      <c r="B56" s="7" t="s">
        <v>89</v>
      </c>
      <c r="C56" s="8">
        <v>0</v>
      </c>
      <c r="D56" s="8">
        <v>0</v>
      </c>
      <c r="E56" s="8">
        <f t="shared" si="2"/>
        <v>0</v>
      </c>
      <c r="F56" s="8">
        <v>7498.9</v>
      </c>
      <c r="G56" s="8">
        <v>0</v>
      </c>
      <c r="H56" s="8">
        <f t="shared" si="3"/>
        <v>7498.9</v>
      </c>
    </row>
    <row r="57" spans="1:8" ht="12.75">
      <c r="A57" s="7" t="s">
        <v>90</v>
      </c>
      <c r="B57" s="7" t="s">
        <v>91</v>
      </c>
      <c r="C57" s="8">
        <v>0</v>
      </c>
      <c r="D57" s="8">
        <v>0</v>
      </c>
      <c r="E57" s="8">
        <f t="shared" si="2"/>
        <v>0</v>
      </c>
      <c r="F57" s="8">
        <v>178985.84</v>
      </c>
      <c r="G57" s="8">
        <v>0</v>
      </c>
      <c r="H57" s="8">
        <f t="shared" si="3"/>
        <v>178985.84</v>
      </c>
    </row>
    <row r="58" spans="1:8" ht="12.75">
      <c r="A58" s="7" t="s">
        <v>207</v>
      </c>
      <c r="B58" s="7" t="s">
        <v>208</v>
      </c>
      <c r="C58" s="8">
        <v>3486</v>
      </c>
      <c r="D58" s="8">
        <v>0</v>
      </c>
      <c r="E58" s="8">
        <f t="shared" si="2"/>
        <v>3486</v>
      </c>
      <c r="F58" s="8">
        <v>3486</v>
      </c>
      <c r="G58" s="8">
        <v>0</v>
      </c>
      <c r="H58" s="8">
        <f t="shared" si="3"/>
        <v>3486</v>
      </c>
    </row>
    <row r="59" spans="1:8" ht="12.75">
      <c r="A59" s="7" t="s">
        <v>92</v>
      </c>
      <c r="B59" s="7" t="s">
        <v>93</v>
      </c>
      <c r="C59" s="8">
        <v>0</v>
      </c>
      <c r="D59" s="8">
        <v>50000</v>
      </c>
      <c r="E59" s="8">
        <f t="shared" si="2"/>
        <v>-50000</v>
      </c>
      <c r="F59" s="8">
        <v>594570.85</v>
      </c>
      <c r="G59" s="8">
        <v>4083185</v>
      </c>
      <c r="H59" s="8">
        <f t="shared" si="3"/>
        <v>-3488614.15</v>
      </c>
    </row>
    <row r="60" spans="1:8" ht="12.75">
      <c r="A60" s="7" t="s">
        <v>94</v>
      </c>
      <c r="B60" s="7" t="s">
        <v>95</v>
      </c>
      <c r="C60" s="8">
        <v>9427.51</v>
      </c>
      <c r="D60" s="8">
        <v>0</v>
      </c>
      <c r="E60" s="8">
        <f t="shared" si="2"/>
        <v>9427.51</v>
      </c>
      <c r="F60" s="8">
        <v>11417.51</v>
      </c>
      <c r="G60" s="8">
        <v>0</v>
      </c>
      <c r="H60" s="8">
        <f t="shared" si="3"/>
        <v>11417.51</v>
      </c>
    </row>
    <row r="61" spans="1:8" ht="12.75">
      <c r="A61" s="7" t="s">
        <v>96</v>
      </c>
      <c r="B61" s="7" t="s">
        <v>97</v>
      </c>
      <c r="C61" s="8">
        <v>0</v>
      </c>
      <c r="D61" s="8">
        <v>0</v>
      </c>
      <c r="E61" s="8">
        <f t="shared" si="2"/>
        <v>0</v>
      </c>
      <c r="F61" s="8">
        <v>9654</v>
      </c>
      <c r="G61" s="8">
        <v>0</v>
      </c>
      <c r="H61" s="8">
        <f t="shared" si="3"/>
        <v>9654</v>
      </c>
    </row>
    <row r="62" spans="1:8" ht="12.75">
      <c r="A62" s="7" t="s">
        <v>98</v>
      </c>
      <c r="B62" s="7" t="s">
        <v>99</v>
      </c>
      <c r="C62" s="8">
        <v>600</v>
      </c>
      <c r="D62" s="8">
        <v>0</v>
      </c>
      <c r="E62" s="8">
        <f t="shared" si="2"/>
        <v>600</v>
      </c>
      <c r="F62" s="8">
        <v>180807.52</v>
      </c>
      <c r="G62" s="8">
        <v>0</v>
      </c>
      <c r="H62" s="8">
        <f t="shared" si="3"/>
        <v>180807.52</v>
      </c>
    </row>
    <row r="63" spans="1:8" ht="12.75">
      <c r="A63" s="7" t="s">
        <v>100</v>
      </c>
      <c r="B63" s="7" t="s">
        <v>101</v>
      </c>
      <c r="C63" s="8">
        <v>0</v>
      </c>
      <c r="D63" s="8">
        <v>0</v>
      </c>
      <c r="E63" s="8">
        <f t="shared" si="2"/>
        <v>0</v>
      </c>
      <c r="F63" s="8">
        <v>4000</v>
      </c>
      <c r="G63" s="8">
        <v>0</v>
      </c>
      <c r="H63" s="8">
        <f t="shared" si="3"/>
        <v>4000</v>
      </c>
    </row>
    <row r="64" spans="1:8" ht="12.75">
      <c r="A64" s="7" t="s">
        <v>102</v>
      </c>
      <c r="B64" s="7" t="s">
        <v>103</v>
      </c>
      <c r="C64" s="8">
        <v>8550</v>
      </c>
      <c r="D64" s="8">
        <v>25000</v>
      </c>
      <c r="E64" s="8">
        <f t="shared" si="2"/>
        <v>-16450</v>
      </c>
      <c r="F64" s="8">
        <v>134291.01999999999</v>
      </c>
      <c r="G64" s="8">
        <v>172754.31</v>
      </c>
      <c r="H64" s="8">
        <f t="shared" si="3"/>
        <v>-38463.290000000008</v>
      </c>
    </row>
    <row r="65" spans="1:8" ht="12.75">
      <c r="A65" s="7" t="s">
        <v>104</v>
      </c>
      <c r="B65" s="7" t="s">
        <v>105</v>
      </c>
      <c r="C65" s="8">
        <v>2000</v>
      </c>
      <c r="D65" s="8">
        <v>8333.33</v>
      </c>
      <c r="E65" s="8">
        <f t="shared" si="2"/>
        <v>-6333.33</v>
      </c>
      <c r="F65" s="8">
        <v>914377.71</v>
      </c>
      <c r="G65" s="8">
        <v>554634.05000000005</v>
      </c>
      <c r="H65" s="8">
        <f t="shared" si="3"/>
        <v>359743.65999999992</v>
      </c>
    </row>
    <row r="66" spans="1:8" ht="12.75">
      <c r="A66" s="7" t="s">
        <v>209</v>
      </c>
      <c r="B66" s="7" t="s">
        <v>210</v>
      </c>
      <c r="C66" s="8">
        <v>700</v>
      </c>
      <c r="D66" s="8">
        <v>0</v>
      </c>
      <c r="E66" s="8">
        <f t="shared" si="2"/>
        <v>700</v>
      </c>
      <c r="F66" s="8">
        <v>700</v>
      </c>
      <c r="G66" s="8">
        <v>0</v>
      </c>
      <c r="H66" s="8">
        <f t="shared" si="3"/>
        <v>700</v>
      </c>
    </row>
    <row r="67" spans="1:8" ht="12.75">
      <c r="A67" s="7" t="s">
        <v>106</v>
      </c>
      <c r="B67" s="7" t="s">
        <v>107</v>
      </c>
      <c r="C67" s="8">
        <v>0</v>
      </c>
      <c r="D67" s="8">
        <v>0</v>
      </c>
      <c r="E67" s="8">
        <f t="shared" si="2"/>
        <v>0</v>
      </c>
      <c r="F67" s="8">
        <v>400</v>
      </c>
      <c r="G67" s="8">
        <v>0</v>
      </c>
      <c r="H67" s="8">
        <f t="shared" si="3"/>
        <v>400</v>
      </c>
    </row>
    <row r="68" spans="1:8" ht="12.75">
      <c r="A68" s="7" t="s">
        <v>108</v>
      </c>
      <c r="B68" s="7" t="s">
        <v>109</v>
      </c>
      <c r="C68" s="8">
        <v>41831.040000000001</v>
      </c>
      <c r="D68" s="8">
        <v>50000</v>
      </c>
      <c r="E68" s="8">
        <f t="shared" si="2"/>
        <v>-8168.9599999999991</v>
      </c>
      <c r="F68" s="8">
        <v>282015.87</v>
      </c>
      <c r="G68" s="8">
        <v>343254</v>
      </c>
      <c r="H68" s="8">
        <f t="shared" si="3"/>
        <v>-61238.130000000005</v>
      </c>
    </row>
    <row r="69" spans="1:8" ht="12.75">
      <c r="A69" s="7" t="s">
        <v>110</v>
      </c>
      <c r="B69" s="7" t="s">
        <v>111</v>
      </c>
      <c r="C69" s="8">
        <v>0</v>
      </c>
      <c r="D69" s="8">
        <v>0</v>
      </c>
      <c r="E69" s="8">
        <f t="shared" si="2"/>
        <v>0</v>
      </c>
      <c r="F69" s="8">
        <v>500</v>
      </c>
      <c r="G69" s="8">
        <v>0</v>
      </c>
      <c r="H69" s="8">
        <f t="shared" si="3"/>
        <v>500</v>
      </c>
    </row>
    <row r="70" spans="1:8" ht="12.75">
      <c r="A70" s="7" t="s">
        <v>112</v>
      </c>
      <c r="B70" s="7" t="s">
        <v>113</v>
      </c>
      <c r="C70" s="8">
        <v>869.84</v>
      </c>
      <c r="D70" s="8">
        <v>1000</v>
      </c>
      <c r="E70" s="8">
        <f t="shared" si="2"/>
        <v>-130.15999999999997</v>
      </c>
      <c r="F70" s="8">
        <v>3729.84</v>
      </c>
      <c r="G70" s="8">
        <v>3860</v>
      </c>
      <c r="H70" s="8">
        <f t="shared" si="3"/>
        <v>-130.15999999999985</v>
      </c>
    </row>
    <row r="71" spans="1:8" ht="12.75">
      <c r="A71" s="7" t="s">
        <v>114</v>
      </c>
      <c r="B71" s="7" t="s">
        <v>115</v>
      </c>
      <c r="C71" s="8">
        <v>0</v>
      </c>
      <c r="D71" s="8">
        <v>0</v>
      </c>
      <c r="E71" s="8">
        <f t="shared" si="2"/>
        <v>0</v>
      </c>
      <c r="F71" s="8">
        <v>17250</v>
      </c>
      <c r="G71" s="8">
        <v>0</v>
      </c>
      <c r="H71" s="8">
        <f t="shared" si="3"/>
        <v>17250</v>
      </c>
    </row>
    <row r="72" spans="1:8" ht="12.75">
      <c r="A72" s="7" t="s">
        <v>116</v>
      </c>
      <c r="B72" s="7" t="s">
        <v>117</v>
      </c>
      <c r="C72" s="8">
        <v>940</v>
      </c>
      <c r="D72" s="8">
        <v>0</v>
      </c>
      <c r="E72" s="8">
        <f t="shared" si="2"/>
        <v>940</v>
      </c>
      <c r="F72" s="8">
        <v>7241</v>
      </c>
      <c r="G72" s="8">
        <v>0</v>
      </c>
      <c r="H72" s="8">
        <f t="shared" si="3"/>
        <v>7241</v>
      </c>
    </row>
    <row r="73" spans="1:8" ht="12.75">
      <c r="A73" s="7" t="s">
        <v>118</v>
      </c>
      <c r="B73" s="7" t="s">
        <v>119</v>
      </c>
      <c r="C73" s="8">
        <v>10850</v>
      </c>
      <c r="D73" s="8">
        <v>0</v>
      </c>
      <c r="E73" s="8">
        <f t="shared" si="2"/>
        <v>10850</v>
      </c>
      <c r="F73" s="8">
        <v>111708</v>
      </c>
      <c r="G73" s="8">
        <v>0</v>
      </c>
      <c r="H73" s="8">
        <f t="shared" si="3"/>
        <v>111708</v>
      </c>
    </row>
    <row r="74" spans="1:8" ht="12.75">
      <c r="A74" s="7" t="s">
        <v>120</v>
      </c>
      <c r="B74" s="7" t="s">
        <v>121</v>
      </c>
      <c r="C74" s="8">
        <v>820690</v>
      </c>
      <c r="D74" s="8">
        <v>158333.32999999999</v>
      </c>
      <c r="E74" s="8">
        <f t="shared" si="2"/>
        <v>662356.67000000004</v>
      </c>
      <c r="F74" s="8">
        <v>957140</v>
      </c>
      <c r="G74" s="8">
        <v>1583333.3</v>
      </c>
      <c r="H74" s="8">
        <f t="shared" si="3"/>
        <v>-626193.30000000005</v>
      </c>
    </row>
    <row r="75" spans="1:8" ht="12.75">
      <c r="A75" s="7" t="s">
        <v>122</v>
      </c>
      <c r="B75" s="7" t="s">
        <v>123</v>
      </c>
      <c r="C75" s="8">
        <v>0</v>
      </c>
      <c r="D75" s="8">
        <v>0</v>
      </c>
      <c r="E75" s="8">
        <f t="shared" si="2"/>
        <v>0</v>
      </c>
      <c r="F75" s="8">
        <v>8000</v>
      </c>
      <c r="G75" s="8">
        <v>0</v>
      </c>
      <c r="H75" s="8">
        <f t="shared" si="3"/>
        <v>8000</v>
      </c>
    </row>
    <row r="76" spans="1:8" ht="12.75">
      <c r="A76" s="7" t="s">
        <v>124</v>
      </c>
      <c r="B76" s="7" t="s">
        <v>125</v>
      </c>
      <c r="C76" s="8">
        <v>0</v>
      </c>
      <c r="D76" s="8">
        <v>0</v>
      </c>
      <c r="E76" s="8">
        <f t="shared" si="2"/>
        <v>0</v>
      </c>
      <c r="F76" s="8">
        <v>8486</v>
      </c>
      <c r="G76" s="8">
        <v>0</v>
      </c>
      <c r="H76" s="8">
        <f t="shared" si="3"/>
        <v>8486</v>
      </c>
    </row>
    <row r="77" spans="1:8" ht="12.75">
      <c r="A77" s="7" t="s">
        <v>126</v>
      </c>
      <c r="B77" s="7" t="s">
        <v>127</v>
      </c>
      <c r="C77" s="8">
        <v>0</v>
      </c>
      <c r="D77" s="8">
        <v>0</v>
      </c>
      <c r="E77" s="8">
        <f t="shared" si="2"/>
        <v>0</v>
      </c>
      <c r="F77" s="8">
        <v>68587</v>
      </c>
      <c r="G77" s="8">
        <v>0</v>
      </c>
      <c r="H77" s="8">
        <f t="shared" si="3"/>
        <v>68587</v>
      </c>
    </row>
    <row r="78" spans="1:8" ht="12.75">
      <c r="A78" s="7" t="s">
        <v>128</v>
      </c>
      <c r="B78" s="7" t="s">
        <v>129</v>
      </c>
      <c r="C78" s="8">
        <v>0</v>
      </c>
      <c r="D78" s="8">
        <v>16666.669999999998</v>
      </c>
      <c r="E78" s="8">
        <f t="shared" si="2"/>
        <v>-16666.669999999998</v>
      </c>
      <c r="F78" s="8">
        <v>126578.29</v>
      </c>
      <c r="G78" s="8">
        <v>143244.96</v>
      </c>
      <c r="H78" s="8">
        <f t="shared" si="3"/>
        <v>-16666.669999999998</v>
      </c>
    </row>
    <row r="79" spans="1:8" ht="12.75">
      <c r="A79" s="7" t="s">
        <v>130</v>
      </c>
      <c r="B79" s="7" t="s">
        <v>131</v>
      </c>
      <c r="C79" s="8">
        <v>0</v>
      </c>
      <c r="D79" s="8">
        <v>0</v>
      </c>
      <c r="E79" s="8">
        <f t="shared" si="2"/>
        <v>0</v>
      </c>
      <c r="F79" s="8">
        <v>79144.73</v>
      </c>
      <c r="G79" s="8">
        <v>0</v>
      </c>
      <c r="H79" s="8">
        <f t="shared" si="3"/>
        <v>79144.73</v>
      </c>
    </row>
    <row r="80" spans="1:8" ht="12.75">
      <c r="A80" s="7" t="s">
        <v>132</v>
      </c>
      <c r="B80" s="7" t="s">
        <v>133</v>
      </c>
      <c r="C80" s="8">
        <v>90747.89</v>
      </c>
      <c r="D80" s="8">
        <v>16666.669999999998</v>
      </c>
      <c r="E80" s="8">
        <f t="shared" si="2"/>
        <v>74081.22</v>
      </c>
      <c r="F80" s="8">
        <v>393113.85</v>
      </c>
      <c r="G80" s="8">
        <v>166666.70000000001</v>
      </c>
      <c r="H80" s="8">
        <f t="shared" si="3"/>
        <v>226447.14999999997</v>
      </c>
    </row>
    <row r="81" spans="1:8" ht="12.75">
      <c r="A81" s="7" t="s">
        <v>134</v>
      </c>
      <c r="B81" s="7" t="s">
        <v>135</v>
      </c>
      <c r="C81" s="8">
        <v>0</v>
      </c>
      <c r="D81" s="8">
        <v>0</v>
      </c>
      <c r="E81" s="8">
        <f t="shared" si="2"/>
        <v>0</v>
      </c>
      <c r="F81" s="8">
        <v>20000.060000000001</v>
      </c>
      <c r="G81" s="8">
        <v>0</v>
      </c>
      <c r="H81" s="8">
        <f t="shared" si="3"/>
        <v>20000.060000000001</v>
      </c>
    </row>
    <row r="82" spans="1:8" ht="12.75">
      <c r="A82" s="9"/>
      <c r="B82" s="9"/>
      <c r="C82" s="10"/>
      <c r="D82" s="10"/>
      <c r="E82" s="10"/>
      <c r="F82" s="10"/>
      <c r="G82" s="10"/>
      <c r="H82" s="10"/>
    </row>
    <row r="83" spans="1:8" ht="12.75">
      <c r="A83" s="11" t="s">
        <v>0</v>
      </c>
      <c r="B83" s="11" t="s">
        <v>52</v>
      </c>
      <c r="C83" s="12">
        <f>ROUND(SUBTOTAL(9, C37:C82), 5)</f>
        <v>2867388.57</v>
      </c>
      <c r="D83" s="12">
        <f>ROUND(SUBTOTAL(9, D37:D82), 5)</f>
        <v>1698529.99</v>
      </c>
      <c r="E83" s="12">
        <f>C83-D83</f>
        <v>1168858.5799999998</v>
      </c>
      <c r="F83" s="12">
        <f>ROUND(SUBTOTAL(9, F37:F82), 5)</f>
        <v>24607065.059999999</v>
      </c>
      <c r="G83" s="12">
        <f>ROUND(SUBTOTAL(9, G37:G82), 5)</f>
        <v>32758106.91</v>
      </c>
      <c r="H83" s="12">
        <f>F83-G83</f>
        <v>-8151041.8500000015</v>
      </c>
    </row>
    <row r="84" spans="1:8">
      <c r="A84" s="13" t="s">
        <v>0</v>
      </c>
      <c r="B84" s="6"/>
      <c r="C84" s="6"/>
      <c r="D84" s="6"/>
      <c r="E84" s="6"/>
      <c r="F84" s="6"/>
      <c r="G84" s="6"/>
      <c r="H84" s="6"/>
    </row>
    <row r="85" spans="1:8" ht="12.75">
      <c r="A85" s="11" t="s">
        <v>136</v>
      </c>
      <c r="B85" s="14"/>
      <c r="C85" s="14"/>
      <c r="D85" s="14"/>
      <c r="E85" s="14"/>
      <c r="F85" s="14"/>
      <c r="G85" s="14"/>
      <c r="H85" s="14"/>
    </row>
    <row r="86" spans="1:8" ht="12.75">
      <c r="A86" s="7" t="s">
        <v>137</v>
      </c>
      <c r="B86" s="7" t="s">
        <v>138</v>
      </c>
      <c r="C86" s="8">
        <v>18644.04</v>
      </c>
      <c r="D86" s="8">
        <v>250000</v>
      </c>
      <c r="E86" s="8">
        <f t="shared" ref="E86:E113" si="4">C86-D86</f>
        <v>-231355.96</v>
      </c>
      <c r="F86" s="8">
        <v>1673662.9</v>
      </c>
      <c r="G86" s="8">
        <v>2288949</v>
      </c>
      <c r="H86" s="8">
        <f t="shared" ref="H86:H113" si="5">F86-G86</f>
        <v>-615286.10000000009</v>
      </c>
    </row>
    <row r="87" spans="1:8" ht="12.75">
      <c r="A87" s="7" t="s">
        <v>139</v>
      </c>
      <c r="B87" s="7" t="s">
        <v>140</v>
      </c>
      <c r="C87" s="8">
        <v>28420</v>
      </c>
      <c r="D87" s="8">
        <v>25000</v>
      </c>
      <c r="E87" s="8">
        <f t="shared" si="4"/>
        <v>3420</v>
      </c>
      <c r="F87" s="8">
        <v>141059.01</v>
      </c>
      <c r="G87" s="8">
        <v>250000</v>
      </c>
      <c r="H87" s="8">
        <f t="shared" si="5"/>
        <v>-108940.98999999999</v>
      </c>
    </row>
    <row r="88" spans="1:8" ht="12.75">
      <c r="A88" s="7" t="s">
        <v>141</v>
      </c>
      <c r="B88" s="7" t="s">
        <v>142</v>
      </c>
      <c r="C88" s="8">
        <v>0</v>
      </c>
      <c r="D88" s="8">
        <v>0</v>
      </c>
      <c r="E88" s="8">
        <f t="shared" si="4"/>
        <v>0</v>
      </c>
      <c r="F88" s="8">
        <v>330</v>
      </c>
      <c r="G88" s="8">
        <v>0</v>
      </c>
      <c r="H88" s="8">
        <f t="shared" si="5"/>
        <v>330</v>
      </c>
    </row>
    <row r="89" spans="1:8" ht="12.75">
      <c r="A89" s="7" t="s">
        <v>143</v>
      </c>
      <c r="B89" s="7" t="s">
        <v>144</v>
      </c>
      <c r="C89" s="8">
        <v>0</v>
      </c>
      <c r="D89" s="8">
        <v>0</v>
      </c>
      <c r="E89" s="8">
        <f t="shared" si="4"/>
        <v>0</v>
      </c>
      <c r="F89" s="8">
        <v>56522</v>
      </c>
      <c r="G89" s="8">
        <v>0</v>
      </c>
      <c r="H89" s="8">
        <f t="shared" si="5"/>
        <v>56522</v>
      </c>
    </row>
    <row r="90" spans="1:8" ht="12.75">
      <c r="A90" s="7" t="s">
        <v>145</v>
      </c>
      <c r="B90" s="7" t="s">
        <v>146</v>
      </c>
      <c r="C90" s="8">
        <v>0</v>
      </c>
      <c r="D90" s="8">
        <v>0</v>
      </c>
      <c r="E90" s="8">
        <f t="shared" si="4"/>
        <v>0</v>
      </c>
      <c r="F90" s="8">
        <v>35061</v>
      </c>
      <c r="G90" s="8">
        <v>16815</v>
      </c>
      <c r="H90" s="8">
        <f t="shared" si="5"/>
        <v>18246</v>
      </c>
    </row>
    <row r="91" spans="1:8" ht="12.75">
      <c r="A91" s="7" t="s">
        <v>147</v>
      </c>
      <c r="B91" s="7" t="s">
        <v>148</v>
      </c>
      <c r="C91" s="8">
        <v>0</v>
      </c>
      <c r="D91" s="8">
        <v>66666.67</v>
      </c>
      <c r="E91" s="8">
        <f t="shared" si="4"/>
        <v>-66666.67</v>
      </c>
      <c r="F91" s="8">
        <v>0</v>
      </c>
      <c r="G91" s="8">
        <v>266666.68</v>
      </c>
      <c r="H91" s="8">
        <f t="shared" si="5"/>
        <v>-266666.68</v>
      </c>
    </row>
    <row r="92" spans="1:8" ht="12.75">
      <c r="A92" s="7" t="s">
        <v>149</v>
      </c>
      <c r="B92" s="7" t="s">
        <v>150</v>
      </c>
      <c r="C92" s="8">
        <v>649.96</v>
      </c>
      <c r="D92" s="8">
        <v>25000</v>
      </c>
      <c r="E92" s="8">
        <f t="shared" si="4"/>
        <v>-24350.04</v>
      </c>
      <c r="F92" s="8">
        <v>246841.5</v>
      </c>
      <c r="G92" s="8">
        <v>250000</v>
      </c>
      <c r="H92" s="8">
        <f t="shared" si="5"/>
        <v>-3158.5</v>
      </c>
    </row>
    <row r="93" spans="1:8" ht="12.75">
      <c r="A93" s="7" t="s">
        <v>151</v>
      </c>
      <c r="B93" s="7" t="s">
        <v>152</v>
      </c>
      <c r="C93" s="8">
        <v>17500</v>
      </c>
      <c r="D93" s="8">
        <v>25000</v>
      </c>
      <c r="E93" s="8">
        <f t="shared" si="4"/>
        <v>-7500</v>
      </c>
      <c r="F93" s="8">
        <v>33015</v>
      </c>
      <c r="G93" s="8">
        <v>107490</v>
      </c>
      <c r="H93" s="8">
        <f t="shared" si="5"/>
        <v>-74475</v>
      </c>
    </row>
    <row r="94" spans="1:8" ht="12.75">
      <c r="A94" s="7" t="s">
        <v>153</v>
      </c>
      <c r="B94" s="7" t="s">
        <v>154</v>
      </c>
      <c r="C94" s="8">
        <v>0</v>
      </c>
      <c r="D94" s="8">
        <v>833.33</v>
      </c>
      <c r="E94" s="8">
        <f t="shared" si="4"/>
        <v>-833.33</v>
      </c>
      <c r="F94" s="8">
        <v>2810.75</v>
      </c>
      <c r="G94" s="8">
        <v>8333.2999999999993</v>
      </c>
      <c r="H94" s="8">
        <f t="shared" si="5"/>
        <v>-5522.5499999999993</v>
      </c>
    </row>
    <row r="95" spans="1:8" ht="12.75">
      <c r="A95" s="7" t="s">
        <v>155</v>
      </c>
      <c r="B95" s="7" t="s">
        <v>156</v>
      </c>
      <c r="C95" s="8">
        <v>0</v>
      </c>
      <c r="D95" s="8">
        <v>25000</v>
      </c>
      <c r="E95" s="8">
        <f t="shared" si="4"/>
        <v>-25000</v>
      </c>
      <c r="F95" s="8">
        <v>66000</v>
      </c>
      <c r="G95" s="8">
        <v>159000</v>
      </c>
      <c r="H95" s="8">
        <f t="shared" si="5"/>
        <v>-93000</v>
      </c>
    </row>
    <row r="96" spans="1:8" ht="12.75">
      <c r="A96" s="7" t="s">
        <v>157</v>
      </c>
      <c r="B96" s="7" t="s">
        <v>158</v>
      </c>
      <c r="C96" s="8">
        <v>2967.54</v>
      </c>
      <c r="D96" s="8">
        <v>0</v>
      </c>
      <c r="E96" s="8">
        <f t="shared" si="4"/>
        <v>2967.54</v>
      </c>
      <c r="F96" s="8">
        <v>38166.71</v>
      </c>
      <c r="G96" s="8">
        <v>0</v>
      </c>
      <c r="H96" s="8">
        <f t="shared" si="5"/>
        <v>38166.71</v>
      </c>
    </row>
    <row r="97" spans="1:8" ht="12.75">
      <c r="A97" s="7" t="s">
        <v>211</v>
      </c>
      <c r="B97" s="7" t="s">
        <v>212</v>
      </c>
      <c r="C97" s="8">
        <v>68</v>
      </c>
      <c r="D97" s="8">
        <v>0</v>
      </c>
      <c r="E97" s="8">
        <f t="shared" si="4"/>
        <v>68</v>
      </c>
      <c r="F97" s="8">
        <v>68</v>
      </c>
      <c r="G97" s="8">
        <v>0</v>
      </c>
      <c r="H97" s="8">
        <f t="shared" si="5"/>
        <v>68</v>
      </c>
    </row>
    <row r="98" spans="1:8" ht="12.75">
      <c r="A98" s="7" t="s">
        <v>159</v>
      </c>
      <c r="B98" s="7" t="s">
        <v>160</v>
      </c>
      <c r="C98" s="8">
        <v>0</v>
      </c>
      <c r="D98" s="8">
        <v>0</v>
      </c>
      <c r="E98" s="8">
        <f t="shared" si="4"/>
        <v>0</v>
      </c>
      <c r="F98" s="8">
        <v>7435</v>
      </c>
      <c r="G98" s="8">
        <v>0</v>
      </c>
      <c r="H98" s="8">
        <f t="shared" si="5"/>
        <v>7435</v>
      </c>
    </row>
    <row r="99" spans="1:8" ht="12.75">
      <c r="A99" s="7" t="s">
        <v>161</v>
      </c>
      <c r="B99" s="7" t="s">
        <v>162</v>
      </c>
      <c r="C99" s="8">
        <v>0</v>
      </c>
      <c r="D99" s="8">
        <v>0</v>
      </c>
      <c r="E99" s="8">
        <f t="shared" si="4"/>
        <v>0</v>
      </c>
      <c r="F99" s="8">
        <v>500</v>
      </c>
      <c r="G99" s="8">
        <v>0</v>
      </c>
      <c r="H99" s="8">
        <f t="shared" si="5"/>
        <v>500</v>
      </c>
    </row>
    <row r="100" spans="1:8" ht="12.75">
      <c r="A100" s="7" t="s">
        <v>163</v>
      </c>
      <c r="B100" s="7" t="s">
        <v>164</v>
      </c>
      <c r="C100" s="8">
        <v>0</v>
      </c>
      <c r="D100" s="8">
        <v>0</v>
      </c>
      <c r="E100" s="8">
        <f t="shared" si="4"/>
        <v>0</v>
      </c>
      <c r="F100" s="8">
        <v>450</v>
      </c>
      <c r="G100" s="8">
        <v>0</v>
      </c>
      <c r="H100" s="8">
        <f t="shared" si="5"/>
        <v>450</v>
      </c>
    </row>
    <row r="101" spans="1:8" ht="12.75">
      <c r="A101" s="7" t="s">
        <v>165</v>
      </c>
      <c r="B101" s="7" t="s">
        <v>166</v>
      </c>
      <c r="C101" s="8">
        <v>350</v>
      </c>
      <c r="D101" s="8">
        <v>400000</v>
      </c>
      <c r="E101" s="8">
        <f t="shared" si="4"/>
        <v>-399650</v>
      </c>
      <c r="F101" s="8">
        <v>5319402.8</v>
      </c>
      <c r="G101" s="8">
        <v>5475043.6100000003</v>
      </c>
      <c r="H101" s="8">
        <f t="shared" si="5"/>
        <v>-155640.81000000052</v>
      </c>
    </row>
    <row r="102" spans="1:8" ht="12.75">
      <c r="A102" s="7" t="s">
        <v>167</v>
      </c>
      <c r="B102" s="7" t="s">
        <v>168</v>
      </c>
      <c r="C102" s="8">
        <v>500</v>
      </c>
      <c r="D102" s="8">
        <v>0</v>
      </c>
      <c r="E102" s="8">
        <f t="shared" si="4"/>
        <v>500</v>
      </c>
      <c r="F102" s="8">
        <v>4833</v>
      </c>
      <c r="G102" s="8">
        <v>0</v>
      </c>
      <c r="H102" s="8">
        <f t="shared" si="5"/>
        <v>4833</v>
      </c>
    </row>
    <row r="103" spans="1:8" ht="12.75">
      <c r="A103" s="7" t="s">
        <v>169</v>
      </c>
      <c r="B103" s="7" t="s">
        <v>170</v>
      </c>
      <c r="C103" s="8">
        <v>0</v>
      </c>
      <c r="D103" s="8">
        <v>0</v>
      </c>
      <c r="E103" s="8">
        <f t="shared" si="4"/>
        <v>0</v>
      </c>
      <c r="F103" s="8">
        <v>250</v>
      </c>
      <c r="G103" s="8">
        <v>0</v>
      </c>
      <c r="H103" s="8">
        <f t="shared" si="5"/>
        <v>250</v>
      </c>
    </row>
    <row r="104" spans="1:8" ht="12.75">
      <c r="A104" s="7" t="s">
        <v>171</v>
      </c>
      <c r="B104" s="7" t="s">
        <v>172</v>
      </c>
      <c r="C104" s="8">
        <v>0</v>
      </c>
      <c r="D104" s="8">
        <v>0</v>
      </c>
      <c r="E104" s="8">
        <f t="shared" si="4"/>
        <v>0</v>
      </c>
      <c r="F104" s="8">
        <v>463</v>
      </c>
      <c r="G104" s="8">
        <v>0</v>
      </c>
      <c r="H104" s="8">
        <f t="shared" si="5"/>
        <v>463</v>
      </c>
    </row>
    <row r="105" spans="1:8" ht="12.75">
      <c r="A105" s="7" t="s">
        <v>173</v>
      </c>
      <c r="B105" s="7" t="s">
        <v>174</v>
      </c>
      <c r="C105" s="8">
        <v>0</v>
      </c>
      <c r="D105" s="8">
        <v>0</v>
      </c>
      <c r="E105" s="8">
        <f t="shared" si="4"/>
        <v>0</v>
      </c>
      <c r="F105" s="8">
        <v>12902</v>
      </c>
      <c r="G105" s="8">
        <v>0</v>
      </c>
      <c r="H105" s="8">
        <f t="shared" si="5"/>
        <v>12902</v>
      </c>
    </row>
    <row r="106" spans="1:8" ht="12.75">
      <c r="A106" s="7" t="s">
        <v>175</v>
      </c>
      <c r="B106" s="7" t="s">
        <v>176</v>
      </c>
      <c r="C106" s="8">
        <v>592.51</v>
      </c>
      <c r="D106" s="8">
        <v>29166.67</v>
      </c>
      <c r="E106" s="8">
        <f t="shared" si="4"/>
        <v>-28574.16</v>
      </c>
      <c r="F106" s="8">
        <v>192292.35</v>
      </c>
      <c r="G106" s="8">
        <v>235804.7</v>
      </c>
      <c r="H106" s="8">
        <f t="shared" si="5"/>
        <v>-43512.350000000006</v>
      </c>
    </row>
    <row r="107" spans="1:8" ht="12.75">
      <c r="A107" s="7" t="s">
        <v>177</v>
      </c>
      <c r="B107" s="7" t="s">
        <v>178</v>
      </c>
      <c r="C107" s="8">
        <v>12206.01</v>
      </c>
      <c r="D107" s="8">
        <v>83333.33</v>
      </c>
      <c r="E107" s="8">
        <f t="shared" si="4"/>
        <v>-71127.320000000007</v>
      </c>
      <c r="F107" s="8">
        <v>682084.01</v>
      </c>
      <c r="G107" s="8">
        <v>744090.3</v>
      </c>
      <c r="H107" s="8">
        <f t="shared" si="5"/>
        <v>-62006.290000000037</v>
      </c>
    </row>
    <row r="108" spans="1:8" ht="12.75">
      <c r="A108" s="7" t="s">
        <v>179</v>
      </c>
      <c r="B108" s="7" t="s">
        <v>180</v>
      </c>
      <c r="C108" s="8">
        <v>0</v>
      </c>
      <c r="D108" s="8">
        <v>0</v>
      </c>
      <c r="E108" s="8">
        <f t="shared" si="4"/>
        <v>0</v>
      </c>
      <c r="F108" s="8">
        <v>428.34</v>
      </c>
      <c r="G108" s="8">
        <v>0</v>
      </c>
      <c r="H108" s="8">
        <f t="shared" si="5"/>
        <v>428.34</v>
      </c>
    </row>
    <row r="109" spans="1:8" ht="12.75">
      <c r="A109" s="7" t="s">
        <v>181</v>
      </c>
      <c r="B109" s="7" t="s">
        <v>182</v>
      </c>
      <c r="C109" s="8">
        <v>0</v>
      </c>
      <c r="D109" s="8">
        <v>0</v>
      </c>
      <c r="E109" s="8">
        <f t="shared" si="4"/>
        <v>0</v>
      </c>
      <c r="F109" s="8">
        <v>9255.01</v>
      </c>
      <c r="G109" s="8">
        <v>0</v>
      </c>
      <c r="H109" s="8">
        <f t="shared" si="5"/>
        <v>9255.01</v>
      </c>
    </row>
    <row r="110" spans="1:8" ht="12.75">
      <c r="A110" s="7" t="s">
        <v>183</v>
      </c>
      <c r="B110" s="7" t="s">
        <v>184</v>
      </c>
      <c r="C110" s="8">
        <v>0</v>
      </c>
      <c r="D110" s="8">
        <v>8333.33</v>
      </c>
      <c r="E110" s="8">
        <f t="shared" si="4"/>
        <v>-8333.33</v>
      </c>
      <c r="F110" s="8">
        <v>17461</v>
      </c>
      <c r="G110" s="8">
        <v>47147.23</v>
      </c>
      <c r="H110" s="8">
        <f t="shared" si="5"/>
        <v>-29686.230000000003</v>
      </c>
    </row>
    <row r="111" spans="1:8" ht="12.75">
      <c r="A111" s="7" t="s">
        <v>185</v>
      </c>
      <c r="B111" s="7" t="s">
        <v>186</v>
      </c>
      <c r="C111" s="8">
        <v>6394.01</v>
      </c>
      <c r="D111" s="8">
        <v>16666.669999999998</v>
      </c>
      <c r="E111" s="8">
        <f t="shared" si="4"/>
        <v>-10272.659999999998</v>
      </c>
      <c r="F111" s="8">
        <v>187422.05</v>
      </c>
      <c r="G111" s="8">
        <v>166666.70000000001</v>
      </c>
      <c r="H111" s="8">
        <f t="shared" si="5"/>
        <v>20755.349999999977</v>
      </c>
    </row>
    <row r="112" spans="1:8" ht="12.75">
      <c r="A112" s="7" t="s">
        <v>187</v>
      </c>
      <c r="B112" s="7" t="s">
        <v>188</v>
      </c>
      <c r="C112" s="8">
        <v>500</v>
      </c>
      <c r="D112" s="8">
        <v>0</v>
      </c>
      <c r="E112" s="8">
        <f t="shared" si="4"/>
        <v>500</v>
      </c>
      <c r="F112" s="8">
        <v>15406.71</v>
      </c>
      <c r="G112" s="8">
        <v>0</v>
      </c>
      <c r="H112" s="8">
        <f t="shared" si="5"/>
        <v>15406.71</v>
      </c>
    </row>
    <row r="113" spans="1:8" ht="12.75">
      <c r="A113" s="7" t="s">
        <v>189</v>
      </c>
      <c r="B113" s="7" t="s">
        <v>190</v>
      </c>
      <c r="C113" s="8">
        <v>21690.2</v>
      </c>
      <c r="D113" s="8">
        <v>0</v>
      </c>
      <c r="E113" s="8">
        <f t="shared" si="4"/>
        <v>21690.2</v>
      </c>
      <c r="F113" s="8">
        <v>138903.34</v>
      </c>
      <c r="G113" s="8">
        <v>0</v>
      </c>
      <c r="H113" s="8">
        <f t="shared" si="5"/>
        <v>138903.34</v>
      </c>
    </row>
    <row r="114" spans="1:8" ht="12.75">
      <c r="A114" s="9"/>
      <c r="B114" s="9"/>
      <c r="C114" s="10"/>
      <c r="D114" s="10"/>
      <c r="E114" s="10"/>
      <c r="F114" s="10"/>
      <c r="G114" s="10"/>
      <c r="H114" s="10"/>
    </row>
    <row r="115" spans="1:8" ht="12.75">
      <c r="A115" s="11" t="s">
        <v>0</v>
      </c>
      <c r="B115" s="11" t="s">
        <v>52</v>
      </c>
      <c r="C115" s="12">
        <f>ROUND(SUBTOTAL(9, C84:C114), 5)</f>
        <v>110482.27</v>
      </c>
      <c r="D115" s="12">
        <f>ROUND(SUBTOTAL(9, D84:D114), 5)</f>
        <v>955000</v>
      </c>
      <c r="E115" s="12">
        <f>C115-D115</f>
        <v>-844517.73</v>
      </c>
      <c r="F115" s="12">
        <f>ROUND(SUBTOTAL(9, F84:F114), 5)</f>
        <v>8883025.4800000004</v>
      </c>
      <c r="G115" s="12">
        <f>ROUND(SUBTOTAL(9, G84:G114), 5)</f>
        <v>10016006.52</v>
      </c>
      <c r="H115" s="12">
        <f>F115-G115</f>
        <v>-1132981.0399999991</v>
      </c>
    </row>
    <row r="116" spans="1:8">
      <c r="A116" s="13" t="s">
        <v>0</v>
      </c>
      <c r="B116" s="6"/>
      <c r="C116" s="6"/>
      <c r="D116" s="6"/>
      <c r="E116" s="6"/>
      <c r="F116" s="6"/>
      <c r="G116" s="6"/>
      <c r="H116" s="6"/>
    </row>
    <row r="117" spans="1:8" ht="12.75">
      <c r="A117" s="11" t="s">
        <v>191</v>
      </c>
      <c r="B117" s="14"/>
      <c r="C117" s="14"/>
      <c r="D117" s="14"/>
      <c r="E117" s="14"/>
      <c r="F117" s="14"/>
      <c r="G117" s="14"/>
      <c r="H117" s="14"/>
    </row>
    <row r="118" spans="1:8" ht="12.75">
      <c r="A118" s="7" t="s">
        <v>192</v>
      </c>
      <c r="B118" s="7" t="s">
        <v>193</v>
      </c>
      <c r="C118" s="8">
        <v>10000</v>
      </c>
      <c r="D118" s="8">
        <v>0</v>
      </c>
      <c r="E118" s="8">
        <f>C118-D118</f>
        <v>10000</v>
      </c>
      <c r="F118" s="8">
        <v>86000</v>
      </c>
      <c r="G118" s="8">
        <v>36000</v>
      </c>
      <c r="H118" s="8">
        <f>F118-G118</f>
        <v>50000</v>
      </c>
    </row>
    <row r="119" spans="1:8" ht="12.75">
      <c r="A119" s="9"/>
      <c r="B119" s="9"/>
      <c r="C119" s="10"/>
      <c r="D119" s="10"/>
      <c r="E119" s="10"/>
      <c r="F119" s="10"/>
      <c r="G119" s="10"/>
      <c r="H119" s="10"/>
    </row>
    <row r="120" spans="1:8" ht="12.75">
      <c r="A120" s="11" t="s">
        <v>0</v>
      </c>
      <c r="B120" s="11" t="s">
        <v>52</v>
      </c>
      <c r="C120" s="12">
        <f>ROUND(SUBTOTAL(9, C116:C119), 5)</f>
        <v>10000</v>
      </c>
      <c r="D120" s="12">
        <f>ROUND(SUBTOTAL(9, D116:D119), 5)</f>
        <v>0</v>
      </c>
      <c r="E120" s="12">
        <f>C120-D120</f>
        <v>10000</v>
      </c>
      <c r="F120" s="12">
        <f>ROUND(SUBTOTAL(9, F116:F119), 5)</f>
        <v>86000</v>
      </c>
      <c r="G120" s="12">
        <f>ROUND(SUBTOTAL(9, G116:G119), 5)</f>
        <v>36000</v>
      </c>
      <c r="H120" s="12">
        <f>F120-G120</f>
        <v>50000</v>
      </c>
    </row>
    <row r="121" spans="1:8">
      <c r="A121" s="13" t="s">
        <v>0</v>
      </c>
      <c r="B121" s="6"/>
      <c r="C121" s="6"/>
      <c r="D121" s="6"/>
      <c r="E121" s="6"/>
      <c r="F121" s="6"/>
      <c r="G121" s="6"/>
      <c r="H121" s="6"/>
    </row>
    <row r="122" spans="1:8" ht="12.75">
      <c r="A122" s="11" t="s">
        <v>194</v>
      </c>
      <c r="B122" s="14"/>
      <c r="C122" s="14"/>
      <c r="D122" s="14"/>
      <c r="E122" s="14"/>
      <c r="F122" s="14"/>
      <c r="G122" s="14"/>
      <c r="H122" s="14"/>
    </row>
    <row r="123" spans="1:8" ht="12.75">
      <c r="A123" s="7" t="s">
        <v>195</v>
      </c>
      <c r="B123" s="7" t="s">
        <v>196</v>
      </c>
      <c r="C123" s="8">
        <v>0</v>
      </c>
      <c r="D123" s="8">
        <v>0</v>
      </c>
      <c r="E123" s="8">
        <f>C123-D123</f>
        <v>0</v>
      </c>
      <c r="F123" s="8">
        <v>60324.51</v>
      </c>
      <c r="G123" s="8">
        <v>100000</v>
      </c>
      <c r="H123" s="8">
        <f>F123-G123</f>
        <v>-39675.49</v>
      </c>
    </row>
    <row r="124" spans="1:8" ht="12.75">
      <c r="A124" s="7" t="s">
        <v>197</v>
      </c>
      <c r="B124" s="7" t="s">
        <v>198</v>
      </c>
      <c r="C124" s="8">
        <v>0</v>
      </c>
      <c r="D124" s="8">
        <v>0</v>
      </c>
      <c r="E124" s="8">
        <v>0</v>
      </c>
      <c r="F124" s="8">
        <v>21191.99</v>
      </c>
      <c r="G124" s="8">
        <v>0</v>
      </c>
      <c r="H124" s="8">
        <v>21191.99</v>
      </c>
    </row>
    <row r="125" spans="1:8" ht="12.75">
      <c r="A125" s="7" t="s">
        <v>199</v>
      </c>
      <c r="B125" s="7" t="s">
        <v>200</v>
      </c>
      <c r="C125" s="8">
        <v>0</v>
      </c>
      <c r="D125" s="8">
        <v>0</v>
      </c>
      <c r="E125" s="8">
        <f>C125-D125</f>
        <v>0</v>
      </c>
      <c r="F125" s="8">
        <v>4838128.62</v>
      </c>
      <c r="G125" s="8">
        <v>4529778.3</v>
      </c>
      <c r="H125" s="8">
        <f>F125-G125</f>
        <v>308350.3200000003</v>
      </c>
    </row>
    <row r="126" spans="1:8" ht="12.75">
      <c r="A126" s="7" t="s">
        <v>201</v>
      </c>
      <c r="B126" s="7" t="s">
        <v>202</v>
      </c>
      <c r="C126" s="8">
        <v>0</v>
      </c>
      <c r="D126" s="8">
        <v>0</v>
      </c>
      <c r="E126" s="8">
        <v>0</v>
      </c>
      <c r="F126" s="8">
        <v>1550065.62</v>
      </c>
      <c r="G126" s="8">
        <v>2200000</v>
      </c>
      <c r="H126" s="8">
        <v>-649934.38</v>
      </c>
    </row>
    <row r="127" spans="1:8" ht="12.75">
      <c r="A127" s="7" t="s">
        <v>203</v>
      </c>
      <c r="B127" s="7" t="s">
        <v>204</v>
      </c>
      <c r="C127" s="8">
        <v>0</v>
      </c>
      <c r="D127" s="8">
        <v>0</v>
      </c>
      <c r="E127" s="8">
        <f>C127-D127</f>
        <v>0</v>
      </c>
      <c r="F127" s="8">
        <v>49465</v>
      </c>
      <c r="G127" s="8">
        <v>50000.01</v>
      </c>
      <c r="H127" s="8">
        <f>F127-G127</f>
        <v>-535.01000000000204</v>
      </c>
    </row>
    <row r="128" spans="1:8" ht="12.75">
      <c r="A128" s="9"/>
      <c r="B128" s="9"/>
      <c r="C128" s="10"/>
      <c r="D128" s="10"/>
      <c r="E128" s="10"/>
      <c r="F128" s="10"/>
      <c r="G128" s="10"/>
      <c r="H128" s="10"/>
    </row>
    <row r="129" spans="1:8" ht="13.5" thickBot="1">
      <c r="A129" s="11" t="s">
        <v>0</v>
      </c>
      <c r="B129" s="11" t="s">
        <v>52</v>
      </c>
      <c r="C129" s="12">
        <f>ROUND(SUBTOTAL(9, C121:C128), 5)</f>
        <v>0</v>
      </c>
      <c r="D129" s="12">
        <f>ROUND(SUBTOTAL(9, D121:D128), 5)</f>
        <v>0</v>
      </c>
      <c r="E129" s="12">
        <f>C129-D129</f>
        <v>0</v>
      </c>
      <c r="F129" s="12">
        <f>ROUND(SUBTOTAL(9, F121:F128), 5)</f>
        <v>6519175.7400000002</v>
      </c>
      <c r="G129" s="12">
        <f>ROUND(SUBTOTAL(9, G121:G128), 5)</f>
        <v>6879778.3099999996</v>
      </c>
      <c r="H129" s="12">
        <f>F129-G129</f>
        <v>-360602.56999999937</v>
      </c>
    </row>
    <row r="130" spans="1:8" ht="13.5" thickTop="1">
      <c r="A130" s="9"/>
      <c r="B130" s="9"/>
      <c r="C130" s="15"/>
      <c r="D130" s="15"/>
      <c r="E130" s="15"/>
      <c r="F130" s="15"/>
      <c r="G130" s="15"/>
      <c r="H130" s="15"/>
    </row>
    <row r="131" spans="1:8" ht="12.75">
      <c r="A131" s="11" t="s">
        <v>0</v>
      </c>
      <c r="B131" s="11" t="s">
        <v>205</v>
      </c>
      <c r="C131" s="12">
        <f>ROUND(C36+C83+C115+C120+C129, 5)</f>
        <v>11602185.41</v>
      </c>
      <c r="D131" s="12">
        <f>ROUND(D36+D83+D115+D120+D129, 5)</f>
        <v>11878140.98</v>
      </c>
      <c r="E131" s="12">
        <f>C131-D131</f>
        <v>-275955.5700000003</v>
      </c>
      <c r="F131" s="12">
        <f>ROUND(F36+F83+F115+F120+F129, 5)</f>
        <v>144890257.96000001</v>
      </c>
      <c r="G131" s="12">
        <f>ROUND(G36+G83+G115+G120+G129, 5)</f>
        <v>154635868.38</v>
      </c>
      <c r="H131" s="12">
        <f>F131-G131</f>
        <v>-9745610.4199999869</v>
      </c>
    </row>
    <row r="132" spans="1:8" ht="12.75">
      <c r="A132" s="9"/>
      <c r="B132" s="9"/>
      <c r="C132" s="10"/>
      <c r="D132" s="10"/>
      <c r="E132" s="10"/>
      <c r="F132" s="10"/>
      <c r="G132" s="10"/>
      <c r="H132" s="10"/>
    </row>
    <row r="133" spans="1:8">
      <c r="A133" s="13" t="s">
        <v>0</v>
      </c>
      <c r="B133" s="6"/>
      <c r="C133" s="6"/>
      <c r="D133" s="6"/>
      <c r="E133" s="6"/>
      <c r="F133" s="6"/>
      <c r="G133" s="6"/>
      <c r="H133" s="6"/>
    </row>
    <row r="134" spans="1:8" ht="12.75">
      <c r="A134" s="9"/>
      <c r="B134" s="9"/>
      <c r="C134" s="10"/>
      <c r="D134" s="10"/>
      <c r="E134" s="10"/>
      <c r="F134" s="10"/>
      <c r="G134" s="10"/>
      <c r="H134" s="10"/>
    </row>
    <row r="135" spans="1:8" ht="13.5" thickBot="1">
      <c r="A135" s="11" t="s">
        <v>0</v>
      </c>
      <c r="B135" s="11" t="s">
        <v>206</v>
      </c>
      <c r="C135" s="12">
        <f>-(ROUND(-C12+C131-SUBTOTAL(9, C133:C134), 5))</f>
        <v>3415926.03</v>
      </c>
      <c r="D135" s="12">
        <f>-(ROUND(-D12+D131-SUBTOTAL(9, D133:D134), 5))</f>
        <v>3139970.46</v>
      </c>
      <c r="E135" s="12">
        <f>C135-D135</f>
        <v>275955.56999999983</v>
      </c>
      <c r="F135" s="12">
        <f>-(ROUND(-F12+F131-SUBTOTAL(9, F133:F134), 5))</f>
        <v>10290856.439999999</v>
      </c>
      <c r="G135" s="12">
        <f>-(ROUND(-G12+G131-SUBTOTAL(9, G133:G134), 5))</f>
        <v>1030437.54</v>
      </c>
      <c r="H135" s="12">
        <f>F135-G135</f>
        <v>9260418.8999999985</v>
      </c>
    </row>
    <row r="136" spans="1:8" ht="14.25" thickTop="1" thickBot="1">
      <c r="A136" s="16"/>
      <c r="B136" s="16"/>
      <c r="C136" s="17"/>
      <c r="D136" s="17"/>
      <c r="E136" s="17"/>
      <c r="F136" s="17"/>
      <c r="G136" s="17"/>
      <c r="H136" s="17"/>
    </row>
  </sheetData>
  <mergeCells count="3">
    <mergeCell ref="A4:H4"/>
    <mergeCell ref="A2:H2"/>
    <mergeCell ref="A3:H3"/>
  </mergeCells>
  <pageMargins left="0.43307086614173229" right="0.39370078740157483" top="0.51181102362204722" bottom="0.74803149606299213" header="0.31496062992125984" footer="0.31496062992125984"/>
  <pageSetup paperSize="9" orientation="landscape" horizontalDpi="0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2017-11-20T15:54:51Z</cp:lastPrinted>
  <dcterms:created xsi:type="dcterms:W3CDTF">2017-10-11T14:07:04Z</dcterms:created>
  <dcterms:modified xsi:type="dcterms:W3CDTF">2017-11-20T15:56:03Z</dcterms:modified>
</cp:coreProperties>
</file>