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Comparativo Presupuesto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2" i="4"/>
  <c r="F132"/>
  <c r="H132" s="1"/>
  <c r="E132"/>
  <c r="D132"/>
  <c r="C132"/>
  <c r="H129"/>
  <c r="E129"/>
  <c r="H128"/>
  <c r="E128"/>
  <c r="H127"/>
  <c r="E127"/>
  <c r="H125"/>
  <c r="E125"/>
  <c r="G122"/>
  <c r="F122"/>
  <c r="H122" s="1"/>
  <c r="D122"/>
  <c r="C122"/>
  <c r="E122" s="1"/>
  <c r="H120"/>
  <c r="E120"/>
  <c r="G117"/>
  <c r="F117"/>
  <c r="H117" s="1"/>
  <c r="D117"/>
  <c r="C117"/>
  <c r="E117" s="1"/>
  <c r="H115"/>
  <c r="E115"/>
  <c r="H114"/>
  <c r="E114"/>
  <c r="H113"/>
  <c r="E113"/>
  <c r="H112"/>
  <c r="E112"/>
  <c r="H111"/>
  <c r="E111"/>
  <c r="H110"/>
  <c r="E110"/>
  <c r="H109"/>
  <c r="E109"/>
  <c r="H108"/>
  <c r="E108"/>
  <c r="H107"/>
  <c r="E107"/>
  <c r="H106"/>
  <c r="E106"/>
  <c r="H105"/>
  <c r="E105"/>
  <c r="H104"/>
  <c r="E104"/>
  <c r="H103"/>
  <c r="E103"/>
  <c r="H102"/>
  <c r="E102"/>
  <c r="H101"/>
  <c r="E101"/>
  <c r="H100"/>
  <c r="E100"/>
  <c r="H99"/>
  <c r="E99"/>
  <c r="H98"/>
  <c r="E98"/>
  <c r="H97"/>
  <c r="E97"/>
  <c r="H96"/>
  <c r="E96"/>
  <c r="H95"/>
  <c r="E95"/>
  <c r="H94"/>
  <c r="E94"/>
  <c r="H93"/>
  <c r="E93"/>
  <c r="H92"/>
  <c r="E92"/>
  <c r="H91"/>
  <c r="E91"/>
  <c r="H90"/>
  <c r="E90"/>
  <c r="H89"/>
  <c r="E89"/>
  <c r="H88"/>
  <c r="E88"/>
  <c r="H87"/>
  <c r="E87"/>
  <c r="G84"/>
  <c r="G134" s="1"/>
  <c r="F84"/>
  <c r="H84" s="1"/>
  <c r="D84"/>
  <c r="C84"/>
  <c r="E84" s="1"/>
  <c r="H82"/>
  <c r="E82"/>
  <c r="H81"/>
  <c r="E81"/>
  <c r="H80"/>
  <c r="E80"/>
  <c r="H79"/>
  <c r="E79"/>
  <c r="H78"/>
  <c r="E78"/>
  <c r="H77"/>
  <c r="E77"/>
  <c r="H76"/>
  <c r="E76"/>
  <c r="H75"/>
  <c r="E75"/>
  <c r="H74"/>
  <c r="E74"/>
  <c r="H73"/>
  <c r="E73"/>
  <c r="H72"/>
  <c r="E72"/>
  <c r="H71"/>
  <c r="E71"/>
  <c r="H70"/>
  <c r="E70"/>
  <c r="H69"/>
  <c r="E69"/>
  <c r="H68"/>
  <c r="E68"/>
  <c r="H67"/>
  <c r="E67"/>
  <c r="H66"/>
  <c r="E66"/>
  <c r="H65"/>
  <c r="E65"/>
  <c r="H64"/>
  <c r="E64"/>
  <c r="H63"/>
  <c r="E63"/>
  <c r="H62"/>
  <c r="E62"/>
  <c r="H61"/>
  <c r="E61"/>
  <c r="H60"/>
  <c r="E60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G36"/>
  <c r="F36"/>
  <c r="F134" s="1"/>
  <c r="H134" s="1"/>
  <c r="E36"/>
  <c r="D36"/>
  <c r="D134" s="1"/>
  <c r="C36"/>
  <c r="H34"/>
  <c r="E34"/>
  <c r="H33"/>
  <c r="E33"/>
  <c r="H32"/>
  <c r="E32"/>
  <c r="H31"/>
  <c r="E3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G12"/>
  <c r="G138" s="1"/>
  <c r="F12"/>
  <c r="H12" s="1"/>
  <c r="E12"/>
  <c r="D12"/>
  <c r="D138" s="1"/>
  <c r="C12"/>
  <c r="H10"/>
  <c r="E10"/>
  <c r="H9"/>
  <c r="E9"/>
  <c r="H8"/>
  <c r="E8"/>
  <c r="C134" l="1"/>
  <c r="E134" s="1"/>
  <c r="F138"/>
  <c r="H138" s="1"/>
  <c r="H36"/>
  <c r="C138" l="1"/>
  <c r="E138" s="1"/>
</calcChain>
</file>

<file path=xl/sharedStrings.xml><?xml version="1.0" encoding="utf-8"?>
<sst xmlns="http://schemas.openxmlformats.org/spreadsheetml/2006/main" count="238" uniqueCount="219">
  <si>
    <t/>
  </si>
  <si>
    <t>GASTOS CORRIENTES</t>
  </si>
  <si>
    <t xml:space="preserve">Cuenta
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</si>
  <si>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</si>
  <si>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</si>
  <si>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</si>
  <si>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</si>
  <si>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</si>
  <si>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</si>
  <si>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</si>
  <si>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1905</t>
  </si>
  <si>
    <t>BALANCE INICIAL IRO. ENERO</t>
  </si>
  <si>
    <t>1901</t>
  </si>
  <si>
    <t>Ing. TesoreriaGobierno Central</t>
  </si>
  <si>
    <t>1901-B</t>
  </si>
  <si>
    <t>Ingresos CNSS</t>
  </si>
  <si>
    <t>Total Ingresos</t>
  </si>
  <si>
    <t>Servicios Personales</t>
  </si>
  <si>
    <t>211101</t>
  </si>
  <si>
    <t>Sueldos fijos</t>
  </si>
  <si>
    <t>211201</t>
  </si>
  <si>
    <t>Sueldos al personal contratado</t>
  </si>
  <si>
    <t>211204</t>
  </si>
  <si>
    <t>Sueldos al personal por servic</t>
  </si>
  <si>
    <t>211205</t>
  </si>
  <si>
    <t>Sueldo al personal nominal en</t>
  </si>
  <si>
    <t>211401</t>
  </si>
  <si>
    <t>Regalia pascual</t>
  </si>
  <si>
    <t>211501</t>
  </si>
  <si>
    <t>Prestaciones Economicas</t>
  </si>
  <si>
    <t>211504</t>
  </si>
  <si>
    <t>Proporcion de vacaciones no di</t>
  </si>
  <si>
    <t>212201</t>
  </si>
  <si>
    <t>Compensación por gastos de ali</t>
  </si>
  <si>
    <t>212202</t>
  </si>
  <si>
    <t>Compensación por horas extraor</t>
  </si>
  <si>
    <t>212204</t>
  </si>
  <si>
    <t>Prima de transporte</t>
  </si>
  <si>
    <t>212205</t>
  </si>
  <si>
    <t>Compensación servicios de Segu</t>
  </si>
  <si>
    <t>212206</t>
  </si>
  <si>
    <t>Compensación por resultados</t>
  </si>
  <si>
    <t>213201</t>
  </si>
  <si>
    <t>Gastos de representación en el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</si>
  <si>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</si>
  <si>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</si>
  <si>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</si>
  <si>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</si>
  <si>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</si>
  <si>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</si>
  <si>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</si>
  <si>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</si>
  <si>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</si>
  <si>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</si>
  <si>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221101</t>
  </si>
  <si>
    <t>Radiocomunicación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</si>
  <si>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</si>
  <si>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</si>
  <si>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</si>
  <si>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</si>
  <si>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</si>
  <si>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</si>
  <si>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</si>
  <si>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</si>
  <si>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221701</t>
  </si>
  <si>
    <t>Agua</t>
  </si>
  <si>
    <t>221801</t>
  </si>
  <si>
    <t>Recolección de residuos sólido</t>
  </si>
  <si>
    <t>222101</t>
  </si>
  <si>
    <t>Publicidad y propaganda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</si>
  <si>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</si>
  <si>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</si>
  <si>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</si>
  <si>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</si>
  <si>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</si>
  <si>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</si>
  <si>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</si>
  <si>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</si>
  <si>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224201</t>
  </si>
  <si>
    <t>Fletes</t>
  </si>
  <si>
    <t>224401</t>
  </si>
  <si>
    <t>Peaje</t>
  </si>
  <si>
    <t>225101</t>
  </si>
  <si>
    <t>Alquilleres y rentas de edific</t>
  </si>
  <si>
    <t>225801</t>
  </si>
  <si>
    <t>Otros alquileres</t>
  </si>
  <si>
    <t>226201</t>
  </si>
  <si>
    <t>Seguro de bienes muebles</t>
  </si>
  <si>
    <t>226301</t>
  </si>
  <si>
    <t>Seguros de personas</t>
  </si>
  <si>
    <t>226501</t>
  </si>
  <si>
    <t>Seguros S/Insfraestructura</t>
  </si>
  <si>
    <t>227101</t>
  </si>
  <si>
    <t>Obras menores en edificaciones</t>
  </si>
  <si>
    <t>227102</t>
  </si>
  <si>
    <t>servicios esp. de mant. y rep.</t>
  </si>
  <si>
    <t>227104</t>
  </si>
  <si>
    <t>Mantenimiento y Reparacion var</t>
  </si>
  <si>
    <t>227106</t>
  </si>
  <si>
    <t>Instalaciones Electricas</t>
  </si>
  <si>
    <t>227107</t>
  </si>
  <si>
    <t>Servicios Pintura y Derivados</t>
  </si>
  <si>
    <t>227201</t>
  </si>
  <si>
    <t>Mantenimiento Eq.Oficina</t>
  </si>
  <si>
    <t>227202</t>
  </si>
  <si>
    <t>Mantenimiento y Rep.Eq.Computa</t>
  </si>
  <si>
    <t>227205</t>
  </si>
  <si>
    <t>Rep. Equipo Comunicacion</t>
  </si>
  <si>
    <t>227206</t>
  </si>
  <si>
    <t>Rep. Equipo Transporte</t>
  </si>
  <si>
    <t>227301</t>
  </si>
  <si>
    <t>Instalaciones Temporales</t>
  </si>
  <si>
    <t>228201</t>
  </si>
  <si>
    <t>Comisiones y gastos bancarios</t>
  </si>
  <si>
    <t>228501</t>
  </si>
  <si>
    <t>Fumigacion</t>
  </si>
  <si>
    <t>228502</t>
  </si>
  <si>
    <t>Lavanderia</t>
  </si>
  <si>
    <t>228503</t>
  </si>
  <si>
    <t>Limpieza e Higiene</t>
  </si>
  <si>
    <t>228601</t>
  </si>
  <si>
    <t>Eventos Generales</t>
  </si>
  <si>
    <t>228602</t>
  </si>
  <si>
    <t>Festividades</t>
  </si>
  <si>
    <t>228603</t>
  </si>
  <si>
    <t>Actuaciones Deport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</si>
  <si>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</si>
  <si>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</si>
  <si>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</si>
  <si>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</si>
  <si>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</si>
  <si>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</si>
  <si>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228706</t>
  </si>
  <si>
    <t>Otros servicios técnicos profe</t>
  </si>
  <si>
    <t>228904</t>
  </si>
  <si>
    <t>Otros Gastos por Indemnizacion</t>
  </si>
  <si>
    <t>Materiales y Suministros</t>
  </si>
  <si>
    <t>231101</t>
  </si>
  <si>
    <t>Alimentos y bebidas para perso</t>
  </si>
  <si>
    <t>231303</t>
  </si>
  <si>
    <t>Productos Forestales</t>
  </si>
  <si>
    <t>232101</t>
  </si>
  <si>
    <t>Hilados Y Telas</t>
  </si>
  <si>
    <t>232201</t>
  </si>
  <si>
    <t>Acabados Textiles</t>
  </si>
  <si>
    <t>232301</t>
  </si>
  <si>
    <t>Prendas de vestir</t>
  </si>
  <si>
    <t>233101</t>
  </si>
  <si>
    <t>Papel de escritorio</t>
  </si>
  <si>
    <t>233201</t>
  </si>
  <si>
    <t>Productos de papel y cartón</t>
  </si>
  <si>
    <t>233401</t>
  </si>
  <si>
    <t>Libros, revistas y periódicos</t>
  </si>
  <si>
    <t>234101</t>
  </si>
  <si>
    <t>Productos medicinales para uso</t>
  </si>
  <si>
    <t>235301</t>
  </si>
  <si>
    <t>Llantas y neumáticos</t>
  </si>
  <si>
    <t>235501</t>
  </si>
  <si>
    <t>Articulos Plasticos</t>
  </si>
  <si>
    <t>236301</t>
  </si>
  <si>
    <t>Productos Ferrosos</t>
  </si>
  <si>
    <t>236304</t>
  </si>
  <si>
    <t>Herramientas Menores</t>
  </si>
  <si>
    <t>236306</t>
  </si>
  <si>
    <t>Accesorios De Metal</t>
  </si>
  <si>
    <t>237101</t>
  </si>
  <si>
    <t>Gasolina</t>
  </si>
  <si>
    <t>237104</t>
  </si>
  <si>
    <t>Gas Propano</t>
  </si>
  <si>
    <t>237106</t>
  </si>
  <si>
    <t>Lubricantes</t>
  </si>
  <si>
    <t>237205</t>
  </si>
  <si>
    <t>Insecticida,Fumigantes y otros</t>
  </si>
  <si>
    <t>237206</t>
  </si>
  <si>
    <t>Pinturas, Lacas,Barnices</t>
  </si>
  <si>
    <t>239101</t>
  </si>
  <si>
    <t>Material para limpieza</t>
  </si>
  <si>
    <t>239201</t>
  </si>
  <si>
    <t>Utiles de escritorio, oficina</t>
  </si>
  <si>
    <t>239301</t>
  </si>
  <si>
    <t>Utiles Menores Med.-Quirurgico</t>
  </si>
  <si>
    <t>239401</t>
  </si>
  <si>
    <t>Utiles Destinados Activ.Deport</t>
  </si>
  <si>
    <t>239501</t>
  </si>
  <si>
    <t>Utiles de cocina y comedor</t>
  </si>
  <si>
    <t>239601</t>
  </si>
  <si>
    <t>Productos eléctricos y afines</t>
  </si>
  <si>
    <t>239801</t>
  </si>
  <si>
    <t>Otros Repuestos y Accesorios M</t>
  </si>
  <si>
    <t>239901</t>
  </si>
  <si>
    <t>Productos y útiles varios n.i.</t>
  </si>
  <si>
    <t>Transferencias Corrientes</t>
  </si>
  <si>
    <t>241201</t>
  </si>
  <si>
    <t>Ayudas y Donaciones</t>
  </si>
  <si>
    <t>Activos no Financieros</t>
  </si>
  <si>
    <t>1503</t>
  </si>
  <si>
    <t>Muebles de Oficina y Estantes</t>
  </si>
  <si>
    <t>1505</t>
  </si>
  <si>
    <t>Fotocopiadoras</t>
  </si>
  <si>
    <t>1512</t>
  </si>
  <si>
    <t>Equipos de Cómputo</t>
  </si>
  <si>
    <t>1513</t>
  </si>
  <si>
    <t>Licencias &amp; Softweres</t>
  </si>
  <si>
    <t>1515</t>
  </si>
  <si>
    <t>Electrodomesticos</t>
  </si>
  <si>
    <t>Total Egresos y Gastos</t>
  </si>
  <si>
    <t>Resultado Operacional</t>
  </si>
  <si>
    <t>226901</t>
  </si>
  <si>
    <t>Otros Seguros</t>
  </si>
  <si>
    <t>227204</t>
  </si>
  <si>
    <t>Mant. Reparacion Equipos</t>
  </si>
  <si>
    <t>236101</t>
  </si>
  <si>
    <t>Producto de Cemento</t>
  </si>
  <si>
    <t xml:space="preserve">DIRECCION DE INFORMACION Y DEFENSA DE LOS AFILIADOS A LA SEGURIDAD SOCIAL </t>
  </si>
  <si>
    <t>228701</t>
  </si>
  <si>
    <t>Estudios, investigaciones y an</t>
  </si>
  <si>
    <t>231301</t>
  </si>
  <si>
    <t>Productos Pecuarios</t>
  </si>
  <si>
    <t>Ejecución Presupuestaria Noviembre 2017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</si>
</sst>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5"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Border="1"/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0" xfId="0" applyFont="1"/>
    <xf numFmtId="164" fontId="0" fillId="0" borderId="2" xfId="0" applyNumberForma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47625</xdr:colOff>
      <xdr:row>0</xdr:row>
      <xdr:rowOff>622065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0"/>
          <a:ext cx="1095375" cy="622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8"/>
  <sheetViews>
    <sheetView tabSelected="1" workbookViewId="0">
      <selection activeCell="A5" sqref="A5"/>
    </sheetView>
  </sheetViews>
  <sheetFormatPr baseColWidth="10" defaultRowHeight="15.75"/>
  <cols>
    <col min="1" max="1" width="17.7109375" style="1" customWidth="1"/>
    <col min="2" max="2" width="27.7109375" style="1" customWidth="1"/>
    <col min="3" max="8" width="15.7109375" style="1" customWidth="1"/>
  </cols>
  <sheetData>
    <row r="1" spans="1:8" ht="56.25" customHeight="1"/>
    <row r="2" spans="1:8">
      <c r="A2" s="17" t="s">
        <v>213</v>
      </c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 ht="18.75">
      <c r="A4" s="16" t="s">
        <v>218</v>
      </c>
      <c r="B4" s="16"/>
      <c r="C4" s="16"/>
      <c r="D4" s="16"/>
      <c r="E4" s="16"/>
      <c r="F4" s="16"/>
      <c r="G4" s="16"/>
      <c r="H4" s="16"/>
    </row>
    <row r="6" spans="1:8" ht="31.5">
      <c r="A6" s="2" t="s">
        <v>2</v>
      </c>
      <c r="B6" s="3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5</v>
      </c>
      <c r="H6" s="4" t="s">
        <v>8</v>
      </c>
    </row>
    <row r="7" spans="1:8">
      <c r="A7" s="5" t="s">
        <v>9</v>
      </c>
      <c r="B7" s="6"/>
      <c r="C7" s="6"/>
      <c r="D7" s="6"/>
      <c r="E7" s="6"/>
      <c r="F7" s="6"/>
      <c r="G7" s="6"/>
      <c r="H7" s="6"/>
    </row>
    <row r="8" spans="1:8" ht="12.75">
      <c r="A8" s="7" t="s">
        <v>10</v>
      </c>
      <c r="B8" s="7" t="s">
        <v>11</v>
      </c>
      <c r="C8" s="8">
        <v>0</v>
      </c>
      <c r="D8" s="8">
        <v>0</v>
      </c>
      <c r="E8" s="8">
        <f>C8-D8</f>
        <v>0</v>
      </c>
      <c r="F8" s="8">
        <v>0</v>
      </c>
      <c r="G8" s="8">
        <v>485191.52</v>
      </c>
      <c r="H8" s="8">
        <f>F8-G8</f>
        <v>-485191.52</v>
      </c>
    </row>
    <row r="9" spans="1:8" ht="12.75">
      <c r="A9" s="7" t="s">
        <v>12</v>
      </c>
      <c r="B9" s="7" t="s">
        <v>13</v>
      </c>
      <c r="C9" s="8">
        <v>15018111.439999999</v>
      </c>
      <c r="D9" s="8">
        <v>15018111.439999999</v>
      </c>
      <c r="E9" s="8">
        <f>C9-D9</f>
        <v>0</v>
      </c>
      <c r="F9" s="8">
        <v>165199225.84</v>
      </c>
      <c r="G9" s="8">
        <v>165199225.84</v>
      </c>
      <c r="H9" s="8">
        <f>F9-G9</f>
        <v>0</v>
      </c>
    </row>
    <row r="10" spans="1:8" ht="12.75">
      <c r="A10" s="7" t="s">
        <v>14</v>
      </c>
      <c r="B10" s="7" t="s">
        <v>15</v>
      </c>
      <c r="C10" s="8">
        <v>7072566</v>
      </c>
      <c r="D10" s="8">
        <v>7072566</v>
      </c>
      <c r="E10" s="8">
        <f>C10-D10</f>
        <v>0</v>
      </c>
      <c r="F10" s="8">
        <v>12072566</v>
      </c>
      <c r="G10" s="8">
        <v>12072566</v>
      </c>
      <c r="H10" s="8">
        <f>F10-G10</f>
        <v>0</v>
      </c>
    </row>
    <row r="11" spans="1:8" ht="12.75">
      <c r="A11" s="9"/>
      <c r="B11" s="9"/>
      <c r="C11" s="10"/>
      <c r="D11" s="10"/>
      <c r="E11" s="10"/>
      <c r="F11" s="10"/>
      <c r="G11" s="10"/>
      <c r="H11" s="10"/>
    </row>
    <row r="12" spans="1:8" ht="12.75">
      <c r="A12" s="11" t="s">
        <v>0</v>
      </c>
      <c r="B12" s="11" t="s">
        <v>16</v>
      </c>
      <c r="C12" s="12">
        <f>ROUND(SUBTOTAL(9, C7:C11), 5)</f>
        <v>22090677.440000001</v>
      </c>
      <c r="D12" s="12">
        <f>ROUND(SUBTOTAL(9, D7:D11), 5)</f>
        <v>22090677.440000001</v>
      </c>
      <c r="E12" s="12">
        <f>C12-D12</f>
        <v>0</v>
      </c>
      <c r="F12" s="12">
        <f>ROUND(SUBTOTAL(9, F7:F11), 5)</f>
        <v>177271791.84</v>
      </c>
      <c r="G12" s="12">
        <f>ROUND(SUBTOTAL(9, G7:G11), 5)</f>
        <v>177756983.36000001</v>
      </c>
      <c r="H12" s="12">
        <f>F12-G12</f>
        <v>-485191.52000001073</v>
      </c>
    </row>
    <row r="13" spans="1:8" ht="12.75">
      <c r="A13" s="9"/>
      <c r="B13" s="9"/>
      <c r="C13" s="10"/>
      <c r="D13" s="10"/>
      <c r="E13" s="10"/>
      <c r="F13" s="10"/>
      <c r="G13" s="10"/>
      <c r="H13" s="10"/>
    </row>
    <row r="14" spans="1:8">
      <c r="A14" s="13" t="s">
        <v>0</v>
      </c>
      <c r="B14" s="6"/>
      <c r="C14" s="6"/>
      <c r="D14" s="6"/>
      <c r="E14" s="6"/>
      <c r="F14" s="6"/>
      <c r="G14" s="6"/>
      <c r="H14" s="6"/>
    </row>
    <row r="15" spans="1:8">
      <c r="A15" s="13" t="s">
        <v>0</v>
      </c>
      <c r="B15" s="6"/>
      <c r="C15" s="6"/>
      <c r="D15" s="6"/>
      <c r="E15" s="6"/>
      <c r="F15" s="6"/>
      <c r="G15" s="6"/>
      <c r="H15" s="6"/>
    </row>
    <row r="16" spans="1:8">
      <c r="A16" s="5" t="s">
        <v>1</v>
      </c>
      <c r="B16" s="6"/>
      <c r="C16" s="6"/>
      <c r="D16" s="6"/>
      <c r="E16" s="6"/>
      <c r="F16" s="6"/>
      <c r="G16" s="6"/>
      <c r="H16" s="6"/>
    </row>
    <row r="17" spans="1:8" ht="12.75">
      <c r="A17" s="11" t="s">
        <v>17</v>
      </c>
      <c r="B17" s="14"/>
      <c r="C17" s="14"/>
      <c r="D17" s="14"/>
      <c r="E17" s="14"/>
      <c r="F17" s="14"/>
      <c r="G17" s="14"/>
      <c r="H17" s="14"/>
    </row>
    <row r="18" spans="1:8" ht="12.75">
      <c r="A18" s="7" t="s">
        <v>18</v>
      </c>
      <c r="B18" s="7" t="s">
        <v>19</v>
      </c>
      <c r="C18" s="8">
        <v>7117424.8700000001</v>
      </c>
      <c r="D18" s="8">
        <v>6661607.3200000003</v>
      </c>
      <c r="E18" s="8">
        <f t="shared" ref="E18:E34" si="0">C18-D18</f>
        <v>455817.54999999981</v>
      </c>
      <c r="F18" s="8">
        <v>79249615.859999999</v>
      </c>
      <c r="G18" s="8">
        <v>79724354.959999993</v>
      </c>
      <c r="H18" s="8">
        <f t="shared" ref="H18:H34" si="1">F18-G18</f>
        <v>-474739.09999999404</v>
      </c>
    </row>
    <row r="19" spans="1:8" ht="12.75">
      <c r="A19" s="7" t="s">
        <v>20</v>
      </c>
      <c r="B19" s="7" t="s">
        <v>21</v>
      </c>
      <c r="C19" s="8">
        <v>0</v>
      </c>
      <c r="D19" s="8">
        <v>0</v>
      </c>
      <c r="E19" s="8">
        <f t="shared" si="0"/>
        <v>0</v>
      </c>
      <c r="F19" s="8">
        <v>45000</v>
      </c>
      <c r="G19" s="8">
        <v>45000</v>
      </c>
      <c r="H19" s="8">
        <f t="shared" si="1"/>
        <v>0</v>
      </c>
    </row>
    <row r="20" spans="1:8" ht="12.75">
      <c r="A20" s="7" t="s">
        <v>22</v>
      </c>
      <c r="B20" s="7" t="s">
        <v>23</v>
      </c>
      <c r="C20" s="8">
        <v>0</v>
      </c>
      <c r="D20" s="8">
        <v>5066.67</v>
      </c>
      <c r="E20" s="8">
        <f t="shared" si="0"/>
        <v>-5066.67</v>
      </c>
      <c r="F20" s="8">
        <v>21571.07</v>
      </c>
      <c r="G20" s="8">
        <v>21571.07</v>
      </c>
      <c r="H20" s="8">
        <f t="shared" si="1"/>
        <v>0</v>
      </c>
    </row>
    <row r="21" spans="1:8" ht="12.75">
      <c r="A21" s="7" t="s">
        <v>24</v>
      </c>
      <c r="B21" s="7" t="s">
        <v>25</v>
      </c>
      <c r="C21" s="8">
        <v>396200</v>
      </c>
      <c r="D21" s="8">
        <v>862033.33</v>
      </c>
      <c r="E21" s="8">
        <f t="shared" si="0"/>
        <v>-465833.32999999996</v>
      </c>
      <c r="F21" s="8">
        <v>2247800.3199999998</v>
      </c>
      <c r="G21" s="8">
        <v>2247400.3199999998</v>
      </c>
      <c r="H21" s="8">
        <f t="shared" si="1"/>
        <v>400</v>
      </c>
    </row>
    <row r="22" spans="1:8" ht="12.75">
      <c r="A22" s="7" t="s">
        <v>26</v>
      </c>
      <c r="B22" s="7" t="s">
        <v>27</v>
      </c>
      <c r="C22" s="8">
        <v>0</v>
      </c>
      <c r="D22" s="8">
        <v>0</v>
      </c>
      <c r="E22" s="8">
        <f t="shared" si="0"/>
        <v>0</v>
      </c>
      <c r="F22" s="8">
        <v>24266.67</v>
      </c>
      <c r="G22" s="8">
        <v>24266.67</v>
      </c>
      <c r="H22" s="8">
        <f t="shared" si="1"/>
        <v>0</v>
      </c>
    </row>
    <row r="23" spans="1:8" ht="12.75">
      <c r="A23" s="7" t="s">
        <v>28</v>
      </c>
      <c r="B23" s="7" t="s">
        <v>29</v>
      </c>
      <c r="C23" s="8">
        <v>0</v>
      </c>
      <c r="D23" s="8">
        <v>17725</v>
      </c>
      <c r="E23" s="8">
        <f t="shared" si="0"/>
        <v>-17725</v>
      </c>
      <c r="F23" s="8">
        <v>1326001.8600000001</v>
      </c>
      <c r="G23" s="8">
        <v>1326001.8600000001</v>
      </c>
      <c r="H23" s="8">
        <f t="shared" si="1"/>
        <v>0</v>
      </c>
    </row>
    <row r="24" spans="1:8" ht="12.75">
      <c r="A24" s="7" t="s">
        <v>30</v>
      </c>
      <c r="B24" s="7" t="s">
        <v>31</v>
      </c>
      <c r="C24" s="8">
        <v>32118.14</v>
      </c>
      <c r="D24" s="8">
        <v>47892.02</v>
      </c>
      <c r="E24" s="8">
        <f t="shared" si="0"/>
        <v>-15773.879999999997</v>
      </c>
      <c r="F24" s="8">
        <v>450950.55</v>
      </c>
      <c r="G24" s="8">
        <v>450950.55</v>
      </c>
      <c r="H24" s="8">
        <f t="shared" si="1"/>
        <v>0</v>
      </c>
    </row>
    <row r="25" spans="1:8" ht="12.75">
      <c r="A25" s="7" t="s">
        <v>32</v>
      </c>
      <c r="B25" s="7" t="s">
        <v>33</v>
      </c>
      <c r="C25" s="8">
        <v>24360</v>
      </c>
      <c r="D25" s="8">
        <v>48720</v>
      </c>
      <c r="E25" s="8">
        <f t="shared" si="0"/>
        <v>-24360</v>
      </c>
      <c r="F25" s="8">
        <v>252735</v>
      </c>
      <c r="G25" s="8">
        <v>252735</v>
      </c>
      <c r="H25" s="8">
        <f t="shared" si="1"/>
        <v>0</v>
      </c>
    </row>
    <row r="26" spans="1:8" ht="12.75">
      <c r="A26" s="7" t="s">
        <v>34</v>
      </c>
      <c r="B26" s="7" t="s">
        <v>35</v>
      </c>
      <c r="C26" s="8">
        <v>0</v>
      </c>
      <c r="D26" s="8">
        <v>0</v>
      </c>
      <c r="E26" s="8">
        <f t="shared" si="0"/>
        <v>0</v>
      </c>
      <c r="F26" s="8">
        <v>87334.45</v>
      </c>
      <c r="G26" s="8">
        <v>87334.45</v>
      </c>
      <c r="H26" s="8">
        <f t="shared" si="1"/>
        <v>0</v>
      </c>
    </row>
    <row r="27" spans="1:8" ht="12.75">
      <c r="A27" s="7" t="s">
        <v>36</v>
      </c>
      <c r="B27" s="7" t="s">
        <v>37</v>
      </c>
      <c r="C27" s="8">
        <v>0</v>
      </c>
      <c r="D27" s="8">
        <v>133333.32999999999</v>
      </c>
      <c r="E27" s="8">
        <f t="shared" si="0"/>
        <v>-133333.32999999999</v>
      </c>
      <c r="F27" s="8">
        <v>1430000</v>
      </c>
      <c r="G27" s="8">
        <v>1436666.66</v>
      </c>
      <c r="H27" s="8">
        <f t="shared" si="1"/>
        <v>-6666.6599999999162</v>
      </c>
    </row>
    <row r="28" spans="1:8" ht="12.75">
      <c r="A28" s="7" t="s">
        <v>38</v>
      </c>
      <c r="B28" s="7" t="s">
        <v>39</v>
      </c>
      <c r="C28" s="8">
        <v>6000</v>
      </c>
      <c r="D28" s="8">
        <v>8000</v>
      </c>
      <c r="E28" s="8">
        <f t="shared" si="0"/>
        <v>-2000</v>
      </c>
      <c r="F28" s="8">
        <v>66000</v>
      </c>
      <c r="G28" s="8">
        <v>70000</v>
      </c>
      <c r="H28" s="8">
        <f t="shared" si="1"/>
        <v>-4000</v>
      </c>
    </row>
    <row r="29" spans="1:8" ht="12.75">
      <c r="A29" s="7" t="s">
        <v>40</v>
      </c>
      <c r="B29" s="7" t="s">
        <v>41</v>
      </c>
      <c r="C29" s="8">
        <v>0</v>
      </c>
      <c r="D29" s="8">
        <v>81836.179999999993</v>
      </c>
      <c r="E29" s="8">
        <f t="shared" si="0"/>
        <v>-81836.179999999993</v>
      </c>
      <c r="F29" s="8">
        <v>15637244.630000001</v>
      </c>
      <c r="G29" s="8">
        <v>15637444.630000001</v>
      </c>
      <c r="H29" s="8">
        <f t="shared" si="1"/>
        <v>-200</v>
      </c>
    </row>
    <row r="30" spans="1:8" ht="12.75">
      <c r="A30" s="7" t="s">
        <v>42</v>
      </c>
      <c r="B30" s="7" t="s">
        <v>43</v>
      </c>
      <c r="C30" s="8">
        <v>52200</v>
      </c>
      <c r="D30" s="8">
        <v>58833.33</v>
      </c>
      <c r="E30" s="8">
        <f t="shared" si="0"/>
        <v>-6633.3300000000017</v>
      </c>
      <c r="F30" s="8">
        <v>574200</v>
      </c>
      <c r="G30" s="8">
        <v>587466.66</v>
      </c>
      <c r="H30" s="8">
        <f t="shared" si="1"/>
        <v>-13266.660000000033</v>
      </c>
    </row>
    <row r="31" spans="1:8" ht="12.75">
      <c r="A31" s="7" t="s">
        <v>44</v>
      </c>
      <c r="B31" s="7" t="s">
        <v>45</v>
      </c>
      <c r="C31" s="8">
        <v>0</v>
      </c>
      <c r="D31" s="8">
        <v>0</v>
      </c>
      <c r="E31" s="8">
        <f t="shared" si="0"/>
        <v>0</v>
      </c>
      <c r="F31" s="8">
        <v>174000</v>
      </c>
      <c r="G31" s="8">
        <v>174000</v>
      </c>
      <c r="H31" s="8">
        <f t="shared" si="1"/>
        <v>0</v>
      </c>
    </row>
    <row r="32" spans="1:8" ht="12.75">
      <c r="A32" s="7" t="s">
        <v>46</v>
      </c>
      <c r="B32" s="7" t="s">
        <v>47</v>
      </c>
      <c r="C32" s="8">
        <v>514639.32</v>
      </c>
      <c r="D32" s="8">
        <v>534225.68000000005</v>
      </c>
      <c r="E32" s="8">
        <f t="shared" si="0"/>
        <v>-19586.360000000044</v>
      </c>
      <c r="F32" s="8">
        <v>5534010.3099999996</v>
      </c>
      <c r="G32" s="8">
        <v>5534009.75</v>
      </c>
      <c r="H32" s="8">
        <f t="shared" si="1"/>
        <v>0.55999999959021807</v>
      </c>
    </row>
    <row r="33" spans="1:8" ht="12.75">
      <c r="A33" s="7" t="s">
        <v>48</v>
      </c>
      <c r="B33" s="7" t="s">
        <v>49</v>
      </c>
      <c r="C33" s="8">
        <v>525552.29</v>
      </c>
      <c r="D33" s="8">
        <v>555651.46</v>
      </c>
      <c r="E33" s="8">
        <f t="shared" si="0"/>
        <v>-30099.169999999925</v>
      </c>
      <c r="F33" s="8">
        <v>5691941.1299999999</v>
      </c>
      <c r="G33" s="8">
        <v>5691940.7300000004</v>
      </c>
      <c r="H33" s="8">
        <f t="shared" si="1"/>
        <v>0.39999999944120646</v>
      </c>
    </row>
    <row r="34" spans="1:8" ht="12.75">
      <c r="A34" s="7" t="s">
        <v>50</v>
      </c>
      <c r="B34" s="7" t="s">
        <v>51</v>
      </c>
      <c r="C34" s="8">
        <v>69006.97</v>
      </c>
      <c r="D34" s="8">
        <v>70063.67</v>
      </c>
      <c r="E34" s="8">
        <f t="shared" si="0"/>
        <v>-1056.6999999999971</v>
      </c>
      <c r="F34" s="8">
        <v>719821.42</v>
      </c>
      <c r="G34" s="8">
        <v>719821.32</v>
      </c>
      <c r="H34" s="8">
        <f t="shared" si="1"/>
        <v>0.10000000009313226</v>
      </c>
    </row>
    <row r="35" spans="1:8" ht="12.75">
      <c r="A35" s="9"/>
      <c r="B35" s="9"/>
      <c r="C35" s="10"/>
      <c r="D35" s="10"/>
      <c r="E35" s="10"/>
      <c r="F35" s="10"/>
      <c r="G35" s="10"/>
      <c r="H35" s="10"/>
    </row>
    <row r="36" spans="1:8" ht="12.75">
      <c r="A36" s="11" t="s">
        <v>0</v>
      </c>
      <c r="B36" s="11" t="s">
        <v>52</v>
      </c>
      <c r="C36" s="12">
        <f>ROUND(SUBTOTAL(9, C14:C35), 5)</f>
        <v>8737501.5899999999</v>
      </c>
      <c r="D36" s="12">
        <f>ROUND(SUBTOTAL(9, D14:D35), 5)</f>
        <v>9084987.9900000002</v>
      </c>
      <c r="E36" s="12">
        <f>C36-D36</f>
        <v>-347486.40000000037</v>
      </c>
      <c r="F36" s="12">
        <f>ROUND(SUBTOTAL(9, F14:F35), 5)</f>
        <v>113532493.27</v>
      </c>
      <c r="G36" s="12">
        <f>ROUND(SUBTOTAL(9, G14:G35), 5)</f>
        <v>114030964.63</v>
      </c>
      <c r="H36" s="12">
        <f>F36-G36</f>
        <v>-498471.3599999994</v>
      </c>
    </row>
    <row r="37" spans="1:8">
      <c r="A37" s="13" t="s">
        <v>0</v>
      </c>
      <c r="B37" s="6"/>
      <c r="C37" s="6"/>
      <c r="D37" s="6"/>
      <c r="E37" s="6"/>
      <c r="F37" s="6"/>
      <c r="G37" s="6"/>
      <c r="H37" s="6"/>
    </row>
    <row r="38" spans="1:8" ht="12.75">
      <c r="A38" s="11" t="s">
        <v>53</v>
      </c>
      <c r="B38" s="14"/>
      <c r="C38" s="14"/>
      <c r="D38" s="14"/>
      <c r="E38" s="14"/>
      <c r="F38" s="14"/>
      <c r="G38" s="14"/>
      <c r="H38" s="14"/>
    </row>
    <row r="39" spans="1:8" ht="12.75">
      <c r="A39" s="7" t="s">
        <v>54</v>
      </c>
      <c r="B39" s="7" t="s">
        <v>55</v>
      </c>
      <c r="C39" s="8">
        <v>0</v>
      </c>
      <c r="D39" s="8">
        <v>0</v>
      </c>
      <c r="E39" s="8">
        <f t="shared" ref="E39:E82" si="2">C39-D39</f>
        <v>0</v>
      </c>
      <c r="F39" s="8">
        <v>2348</v>
      </c>
      <c r="G39" s="8">
        <v>0</v>
      </c>
      <c r="H39" s="8">
        <f t="shared" ref="H39:H82" si="3">F39-G39</f>
        <v>2348</v>
      </c>
    </row>
    <row r="40" spans="1:8" ht="12.75">
      <c r="A40" s="7" t="s">
        <v>56</v>
      </c>
      <c r="B40" s="7" t="s">
        <v>57</v>
      </c>
      <c r="C40" s="8">
        <v>1453.72</v>
      </c>
      <c r="D40" s="8">
        <v>25066.67</v>
      </c>
      <c r="E40" s="8">
        <f t="shared" si="2"/>
        <v>-23612.949999999997</v>
      </c>
      <c r="F40" s="8">
        <v>247765.19</v>
      </c>
      <c r="G40" s="8">
        <v>275733.37</v>
      </c>
      <c r="H40" s="8">
        <f t="shared" si="3"/>
        <v>-27968.179999999993</v>
      </c>
    </row>
    <row r="41" spans="1:8" ht="12.75">
      <c r="A41" s="7" t="s">
        <v>58</v>
      </c>
      <c r="B41" s="7" t="s">
        <v>59</v>
      </c>
      <c r="C41" s="8">
        <v>229153.14</v>
      </c>
      <c r="D41" s="8">
        <v>191666.67</v>
      </c>
      <c r="E41" s="8">
        <f t="shared" si="2"/>
        <v>37486.47</v>
      </c>
      <c r="F41" s="8">
        <v>2654740.17</v>
      </c>
      <c r="G41" s="8">
        <v>2108333.37</v>
      </c>
      <c r="H41" s="8">
        <f t="shared" si="3"/>
        <v>546406.79999999981</v>
      </c>
    </row>
    <row r="42" spans="1:8" ht="12.75">
      <c r="A42" s="7" t="s">
        <v>60</v>
      </c>
      <c r="B42" s="7" t="s">
        <v>61</v>
      </c>
      <c r="C42" s="8">
        <v>666310.9</v>
      </c>
      <c r="D42" s="8">
        <v>1358333.33</v>
      </c>
      <c r="E42" s="8">
        <f t="shared" si="2"/>
        <v>-692022.43</v>
      </c>
      <c r="F42" s="8">
        <v>4659215.22</v>
      </c>
      <c r="G42" s="8">
        <v>4441666.63</v>
      </c>
      <c r="H42" s="8">
        <f t="shared" si="3"/>
        <v>217548.58999999985</v>
      </c>
    </row>
    <row r="43" spans="1:8" ht="12.75">
      <c r="A43" s="7" t="s">
        <v>62</v>
      </c>
      <c r="B43" s="7" t="s">
        <v>63</v>
      </c>
      <c r="C43" s="8">
        <v>155613.49</v>
      </c>
      <c r="D43" s="8">
        <v>125000</v>
      </c>
      <c r="E43" s="8">
        <f t="shared" si="2"/>
        <v>30613.489999999991</v>
      </c>
      <c r="F43" s="8">
        <v>1410517.16</v>
      </c>
      <c r="G43" s="8">
        <v>1359137.27</v>
      </c>
      <c r="H43" s="8">
        <f t="shared" si="3"/>
        <v>51379.889999999898</v>
      </c>
    </row>
    <row r="44" spans="1:8" ht="12.75">
      <c r="A44" s="7" t="s">
        <v>64</v>
      </c>
      <c r="B44" s="7" t="s">
        <v>65</v>
      </c>
      <c r="C44" s="8">
        <v>184</v>
      </c>
      <c r="D44" s="8">
        <v>583.33000000000004</v>
      </c>
      <c r="E44" s="8">
        <f t="shared" si="2"/>
        <v>-399.33000000000004</v>
      </c>
      <c r="F44" s="8">
        <v>4213</v>
      </c>
      <c r="G44" s="8">
        <v>4427.66</v>
      </c>
      <c r="H44" s="8">
        <f t="shared" si="3"/>
        <v>-214.65999999999985</v>
      </c>
    </row>
    <row r="45" spans="1:8" ht="12.75">
      <c r="A45" s="7" t="s">
        <v>66</v>
      </c>
      <c r="B45" s="7" t="s">
        <v>67</v>
      </c>
      <c r="C45" s="8">
        <v>280</v>
      </c>
      <c r="D45" s="8">
        <v>0</v>
      </c>
      <c r="E45" s="8">
        <f t="shared" si="2"/>
        <v>280</v>
      </c>
      <c r="F45" s="8">
        <v>8555</v>
      </c>
      <c r="G45" s="8">
        <v>0</v>
      </c>
      <c r="H45" s="8">
        <f t="shared" si="3"/>
        <v>8555</v>
      </c>
    </row>
    <row r="46" spans="1:8" ht="12.75">
      <c r="A46" s="7" t="s">
        <v>68</v>
      </c>
      <c r="B46" s="7" t="s">
        <v>69</v>
      </c>
      <c r="C46" s="8">
        <v>900</v>
      </c>
      <c r="D46" s="8">
        <v>0</v>
      </c>
      <c r="E46" s="8">
        <f t="shared" si="2"/>
        <v>900</v>
      </c>
      <c r="F46" s="8">
        <v>2882775.78</v>
      </c>
      <c r="G46" s="8">
        <v>4235023</v>
      </c>
      <c r="H46" s="8">
        <f t="shared" si="3"/>
        <v>-1352247.2200000002</v>
      </c>
    </row>
    <row r="47" spans="1:8" ht="12.75">
      <c r="A47" s="7" t="s">
        <v>70</v>
      </c>
      <c r="B47" s="7" t="s">
        <v>71</v>
      </c>
      <c r="C47" s="8">
        <v>8000.3</v>
      </c>
      <c r="D47" s="8">
        <v>41666.67</v>
      </c>
      <c r="E47" s="8">
        <f t="shared" si="2"/>
        <v>-33666.369999999995</v>
      </c>
      <c r="F47" s="8">
        <v>589336.86</v>
      </c>
      <c r="G47" s="8">
        <v>557812.81999999995</v>
      </c>
      <c r="H47" s="8">
        <f t="shared" si="3"/>
        <v>31524.040000000037</v>
      </c>
    </row>
    <row r="48" spans="1:8" ht="12.75">
      <c r="A48" s="7" t="s">
        <v>72</v>
      </c>
      <c r="B48" s="7" t="s">
        <v>73</v>
      </c>
      <c r="C48" s="8">
        <v>47590</v>
      </c>
      <c r="D48" s="8">
        <v>58333.33</v>
      </c>
      <c r="E48" s="8">
        <f t="shared" si="2"/>
        <v>-10743.330000000002</v>
      </c>
      <c r="F48" s="8">
        <v>375835.56</v>
      </c>
      <c r="G48" s="8">
        <v>391162.22</v>
      </c>
      <c r="H48" s="8">
        <f t="shared" si="3"/>
        <v>-15326.659999999974</v>
      </c>
    </row>
    <row r="49" spans="1:8" ht="12.75">
      <c r="A49" s="7" t="s">
        <v>74</v>
      </c>
      <c r="B49" s="7" t="s">
        <v>75</v>
      </c>
      <c r="C49" s="8">
        <v>550</v>
      </c>
      <c r="D49" s="8">
        <v>75000</v>
      </c>
      <c r="E49" s="8">
        <f t="shared" si="2"/>
        <v>-74450</v>
      </c>
      <c r="F49" s="8">
        <v>689965.92</v>
      </c>
      <c r="G49" s="8">
        <v>550744.88</v>
      </c>
      <c r="H49" s="8">
        <f t="shared" si="3"/>
        <v>139221.04000000004</v>
      </c>
    </row>
    <row r="50" spans="1:8" ht="12.75">
      <c r="A50" s="7" t="s">
        <v>76</v>
      </c>
      <c r="B50" s="7" t="s">
        <v>77</v>
      </c>
      <c r="C50" s="8">
        <v>76757.600000000006</v>
      </c>
      <c r="D50" s="8">
        <v>58333.33</v>
      </c>
      <c r="E50" s="8">
        <f t="shared" si="2"/>
        <v>18424.270000000004</v>
      </c>
      <c r="F50" s="8">
        <v>617691.98</v>
      </c>
      <c r="G50" s="8">
        <v>621550.54</v>
      </c>
      <c r="H50" s="8">
        <f t="shared" si="3"/>
        <v>-3858.5600000000559</v>
      </c>
    </row>
    <row r="51" spans="1:8" ht="12.75">
      <c r="A51" s="7" t="s">
        <v>78</v>
      </c>
      <c r="B51" s="7" t="s">
        <v>79</v>
      </c>
      <c r="C51" s="8">
        <v>2455</v>
      </c>
      <c r="D51" s="8">
        <v>0</v>
      </c>
      <c r="E51" s="8">
        <f t="shared" si="2"/>
        <v>2455</v>
      </c>
      <c r="F51" s="8">
        <v>113194</v>
      </c>
      <c r="G51" s="8">
        <v>0</v>
      </c>
      <c r="H51" s="8">
        <f t="shared" si="3"/>
        <v>113194</v>
      </c>
    </row>
    <row r="52" spans="1:8" ht="12.75">
      <c r="A52" s="7" t="s">
        <v>80</v>
      </c>
      <c r="B52" s="7" t="s">
        <v>81</v>
      </c>
      <c r="C52" s="8">
        <v>2260</v>
      </c>
      <c r="D52" s="8">
        <v>5000</v>
      </c>
      <c r="E52" s="8">
        <f t="shared" si="2"/>
        <v>-2740</v>
      </c>
      <c r="F52" s="8">
        <v>29445</v>
      </c>
      <c r="G52" s="8">
        <v>32275</v>
      </c>
      <c r="H52" s="8">
        <f t="shared" si="3"/>
        <v>-2830</v>
      </c>
    </row>
    <row r="53" spans="1:8" ht="12.75">
      <c r="A53" s="7" t="s">
        <v>82</v>
      </c>
      <c r="B53" s="7" t="s">
        <v>83</v>
      </c>
      <c r="C53" s="8">
        <v>245206.13</v>
      </c>
      <c r="D53" s="8">
        <v>616880</v>
      </c>
      <c r="E53" s="8">
        <f t="shared" si="2"/>
        <v>-371673.87</v>
      </c>
      <c r="F53" s="8">
        <v>5664465.71</v>
      </c>
      <c r="G53" s="8">
        <v>4552698</v>
      </c>
      <c r="H53" s="8">
        <f t="shared" si="3"/>
        <v>1111767.71</v>
      </c>
    </row>
    <row r="54" spans="1:8" ht="12.75">
      <c r="A54" s="7" t="s">
        <v>84</v>
      </c>
      <c r="B54" s="7" t="s">
        <v>85</v>
      </c>
      <c r="C54" s="8">
        <v>181564.74</v>
      </c>
      <c r="D54" s="8">
        <v>133333.32999999999</v>
      </c>
      <c r="E54" s="8">
        <f t="shared" si="2"/>
        <v>48231.41</v>
      </c>
      <c r="F54" s="8">
        <v>1780143.76</v>
      </c>
      <c r="G54" s="8">
        <v>1267496.19</v>
      </c>
      <c r="H54" s="8">
        <f t="shared" si="3"/>
        <v>512647.57000000007</v>
      </c>
    </row>
    <row r="55" spans="1:8" ht="12.75">
      <c r="A55" s="7" t="s">
        <v>86</v>
      </c>
      <c r="B55" s="7" t="s">
        <v>87</v>
      </c>
      <c r="C55" s="8">
        <v>23224.720000000001</v>
      </c>
      <c r="D55" s="8">
        <v>33333.33</v>
      </c>
      <c r="E55" s="8">
        <f t="shared" si="2"/>
        <v>-10108.61</v>
      </c>
      <c r="F55" s="8">
        <v>394676.5</v>
      </c>
      <c r="G55" s="8">
        <v>366666.63</v>
      </c>
      <c r="H55" s="8">
        <f t="shared" si="3"/>
        <v>28009.869999999995</v>
      </c>
    </row>
    <row r="56" spans="1:8" ht="12.75">
      <c r="A56" s="7" t="s">
        <v>88</v>
      </c>
      <c r="B56" s="7" t="s">
        <v>89</v>
      </c>
      <c r="C56" s="8">
        <v>0</v>
      </c>
      <c r="D56" s="8">
        <v>0</v>
      </c>
      <c r="E56" s="8">
        <f t="shared" si="2"/>
        <v>0</v>
      </c>
      <c r="F56" s="8">
        <v>7498.9</v>
      </c>
      <c r="G56" s="8">
        <v>0</v>
      </c>
      <c r="H56" s="8">
        <f t="shared" si="3"/>
        <v>7498.9</v>
      </c>
    </row>
    <row r="57" spans="1:8" ht="12.75">
      <c r="A57" s="7" t="s">
        <v>90</v>
      </c>
      <c r="B57" s="7" t="s">
        <v>91</v>
      </c>
      <c r="C57" s="8">
        <v>0</v>
      </c>
      <c r="D57" s="8">
        <v>0</v>
      </c>
      <c r="E57" s="8">
        <f t="shared" si="2"/>
        <v>0</v>
      </c>
      <c r="F57" s="8">
        <v>178985.84</v>
      </c>
      <c r="G57" s="8">
        <v>0</v>
      </c>
      <c r="H57" s="8">
        <f t="shared" si="3"/>
        <v>178985.84</v>
      </c>
    </row>
    <row r="58" spans="1:8" ht="12.75">
      <c r="A58" s="7" t="s">
        <v>207</v>
      </c>
      <c r="B58" s="7" t="s">
        <v>208</v>
      </c>
      <c r="C58" s="8">
        <v>0</v>
      </c>
      <c r="D58" s="8">
        <v>0</v>
      </c>
      <c r="E58" s="8">
        <f t="shared" si="2"/>
        <v>0</v>
      </c>
      <c r="F58" s="8">
        <v>3486</v>
      </c>
      <c r="G58" s="8">
        <v>0</v>
      </c>
      <c r="H58" s="8">
        <f t="shared" si="3"/>
        <v>3486</v>
      </c>
    </row>
    <row r="59" spans="1:8" ht="12.75">
      <c r="A59" s="7" t="s">
        <v>92</v>
      </c>
      <c r="B59" s="7" t="s">
        <v>93</v>
      </c>
      <c r="C59" s="8">
        <v>9100</v>
      </c>
      <c r="D59" s="8">
        <v>50000</v>
      </c>
      <c r="E59" s="8">
        <f t="shared" si="2"/>
        <v>-40900</v>
      </c>
      <c r="F59" s="8">
        <v>603670.85</v>
      </c>
      <c r="G59" s="8">
        <v>4133185</v>
      </c>
      <c r="H59" s="8">
        <f t="shared" si="3"/>
        <v>-3529514.15</v>
      </c>
    </row>
    <row r="60" spans="1:8" ht="12.75">
      <c r="A60" s="7" t="s">
        <v>94</v>
      </c>
      <c r="B60" s="7" t="s">
        <v>95</v>
      </c>
      <c r="C60" s="8">
        <v>0</v>
      </c>
      <c r="D60" s="8">
        <v>0</v>
      </c>
      <c r="E60" s="8">
        <f t="shared" si="2"/>
        <v>0</v>
      </c>
      <c r="F60" s="8">
        <v>11417.51</v>
      </c>
      <c r="G60" s="8">
        <v>0</v>
      </c>
      <c r="H60" s="8">
        <f t="shared" si="3"/>
        <v>11417.51</v>
      </c>
    </row>
    <row r="61" spans="1:8" ht="12.75">
      <c r="A61" s="7" t="s">
        <v>96</v>
      </c>
      <c r="B61" s="7" t="s">
        <v>97</v>
      </c>
      <c r="C61" s="8">
        <v>0</v>
      </c>
      <c r="D61" s="8">
        <v>0</v>
      </c>
      <c r="E61" s="8">
        <f t="shared" si="2"/>
        <v>0</v>
      </c>
      <c r="F61" s="8">
        <v>9654</v>
      </c>
      <c r="G61" s="8">
        <v>0</v>
      </c>
      <c r="H61" s="8">
        <f t="shared" si="3"/>
        <v>9654</v>
      </c>
    </row>
    <row r="62" spans="1:8" ht="12.75">
      <c r="A62" s="7" t="s">
        <v>98</v>
      </c>
      <c r="B62" s="7" t="s">
        <v>99</v>
      </c>
      <c r="C62" s="8">
        <v>500</v>
      </c>
      <c r="D62" s="8">
        <v>0</v>
      </c>
      <c r="E62" s="8">
        <f t="shared" si="2"/>
        <v>500</v>
      </c>
      <c r="F62" s="8">
        <v>181307.51999999999</v>
      </c>
      <c r="G62" s="8">
        <v>0</v>
      </c>
      <c r="H62" s="8">
        <f t="shared" si="3"/>
        <v>181307.51999999999</v>
      </c>
    </row>
    <row r="63" spans="1:8" ht="12.75">
      <c r="A63" s="7" t="s">
        <v>100</v>
      </c>
      <c r="B63" s="7" t="s">
        <v>101</v>
      </c>
      <c r="C63" s="8">
        <v>0</v>
      </c>
      <c r="D63" s="8">
        <v>0</v>
      </c>
      <c r="E63" s="8">
        <f t="shared" si="2"/>
        <v>0</v>
      </c>
      <c r="F63" s="8">
        <v>4000</v>
      </c>
      <c r="G63" s="8">
        <v>0</v>
      </c>
      <c r="H63" s="8">
        <f t="shared" si="3"/>
        <v>4000</v>
      </c>
    </row>
    <row r="64" spans="1:8" ht="12.75">
      <c r="A64" s="7" t="s">
        <v>102</v>
      </c>
      <c r="B64" s="7" t="s">
        <v>103</v>
      </c>
      <c r="C64" s="8">
        <v>860.39</v>
      </c>
      <c r="D64" s="8">
        <v>25000</v>
      </c>
      <c r="E64" s="8">
        <f t="shared" si="2"/>
        <v>-24139.61</v>
      </c>
      <c r="F64" s="8">
        <v>135151.41</v>
      </c>
      <c r="G64" s="8">
        <v>197754.31</v>
      </c>
      <c r="H64" s="8">
        <f t="shared" si="3"/>
        <v>-62602.899999999994</v>
      </c>
    </row>
    <row r="65" spans="1:8" ht="12.75">
      <c r="A65" s="7" t="s">
        <v>104</v>
      </c>
      <c r="B65" s="7" t="s">
        <v>105</v>
      </c>
      <c r="C65" s="8">
        <v>15281</v>
      </c>
      <c r="D65" s="8">
        <v>8333.33</v>
      </c>
      <c r="E65" s="8">
        <f t="shared" si="2"/>
        <v>6947.67</v>
      </c>
      <c r="F65" s="8">
        <v>929658.71</v>
      </c>
      <c r="G65" s="8">
        <v>562967.38</v>
      </c>
      <c r="H65" s="8">
        <f t="shared" si="3"/>
        <v>366691.32999999996</v>
      </c>
    </row>
    <row r="66" spans="1:8" ht="12.75">
      <c r="A66" s="7" t="s">
        <v>209</v>
      </c>
      <c r="B66" s="7" t="s">
        <v>210</v>
      </c>
      <c r="C66" s="8">
        <v>0</v>
      </c>
      <c r="D66" s="8">
        <v>0</v>
      </c>
      <c r="E66" s="8">
        <f t="shared" si="2"/>
        <v>0</v>
      </c>
      <c r="F66" s="8">
        <v>700</v>
      </c>
      <c r="G66" s="8">
        <v>0</v>
      </c>
      <c r="H66" s="8">
        <f t="shared" si="3"/>
        <v>700</v>
      </c>
    </row>
    <row r="67" spans="1:8" ht="12.75">
      <c r="A67" s="7" t="s">
        <v>106</v>
      </c>
      <c r="B67" s="7" t="s">
        <v>107</v>
      </c>
      <c r="C67" s="8">
        <v>0</v>
      </c>
      <c r="D67" s="8">
        <v>0</v>
      </c>
      <c r="E67" s="8">
        <f t="shared" si="2"/>
        <v>0</v>
      </c>
      <c r="F67" s="8">
        <v>400</v>
      </c>
      <c r="G67" s="8">
        <v>0</v>
      </c>
      <c r="H67" s="8">
        <f t="shared" si="3"/>
        <v>400</v>
      </c>
    </row>
    <row r="68" spans="1:8" ht="12.75">
      <c r="A68" s="7" t="s">
        <v>108</v>
      </c>
      <c r="B68" s="7" t="s">
        <v>109</v>
      </c>
      <c r="C68" s="8">
        <v>3398.17</v>
      </c>
      <c r="D68" s="8">
        <v>50000</v>
      </c>
      <c r="E68" s="8">
        <f t="shared" si="2"/>
        <v>-46601.83</v>
      </c>
      <c r="F68" s="8">
        <v>285414.03999999998</v>
      </c>
      <c r="G68" s="8">
        <v>393254</v>
      </c>
      <c r="H68" s="8">
        <f t="shared" si="3"/>
        <v>-107839.96000000002</v>
      </c>
    </row>
    <row r="69" spans="1:8" ht="12.75">
      <c r="A69" s="7" t="s">
        <v>110</v>
      </c>
      <c r="B69" s="7" t="s">
        <v>111</v>
      </c>
      <c r="C69" s="8">
        <v>0</v>
      </c>
      <c r="D69" s="8">
        <v>0</v>
      </c>
      <c r="E69" s="8">
        <f t="shared" si="2"/>
        <v>0</v>
      </c>
      <c r="F69" s="8">
        <v>500</v>
      </c>
      <c r="G69" s="8">
        <v>0</v>
      </c>
      <c r="H69" s="8">
        <f t="shared" si="3"/>
        <v>500</v>
      </c>
    </row>
    <row r="70" spans="1:8" ht="12.75">
      <c r="A70" s="7" t="s">
        <v>112</v>
      </c>
      <c r="B70" s="7" t="s">
        <v>113</v>
      </c>
      <c r="C70" s="8">
        <v>-188.46</v>
      </c>
      <c r="D70" s="8">
        <v>1000</v>
      </c>
      <c r="E70" s="8">
        <f t="shared" si="2"/>
        <v>-1188.46</v>
      </c>
      <c r="F70" s="8">
        <v>3541.38</v>
      </c>
      <c r="G70" s="8">
        <v>4860</v>
      </c>
      <c r="H70" s="8">
        <f t="shared" si="3"/>
        <v>-1318.62</v>
      </c>
    </row>
    <row r="71" spans="1:8" ht="12.75">
      <c r="A71" s="7" t="s">
        <v>114</v>
      </c>
      <c r="B71" s="7" t="s">
        <v>115</v>
      </c>
      <c r="C71" s="8">
        <v>0</v>
      </c>
      <c r="D71" s="8">
        <v>0</v>
      </c>
      <c r="E71" s="8">
        <f t="shared" si="2"/>
        <v>0</v>
      </c>
      <c r="F71" s="8">
        <v>17250</v>
      </c>
      <c r="G71" s="8">
        <v>0</v>
      </c>
      <c r="H71" s="8">
        <f t="shared" si="3"/>
        <v>17250</v>
      </c>
    </row>
    <row r="72" spans="1:8" ht="12.75">
      <c r="A72" s="7" t="s">
        <v>116</v>
      </c>
      <c r="B72" s="7" t="s">
        <v>117</v>
      </c>
      <c r="C72" s="8">
        <v>1094</v>
      </c>
      <c r="D72" s="8">
        <v>0</v>
      </c>
      <c r="E72" s="8">
        <f t="shared" si="2"/>
        <v>1094</v>
      </c>
      <c r="F72" s="8">
        <v>8335</v>
      </c>
      <c r="G72" s="8">
        <v>0</v>
      </c>
      <c r="H72" s="8">
        <f t="shared" si="3"/>
        <v>8335</v>
      </c>
    </row>
    <row r="73" spans="1:8" ht="12.75">
      <c r="A73" s="7" t="s">
        <v>118</v>
      </c>
      <c r="B73" s="7" t="s">
        <v>119</v>
      </c>
      <c r="C73" s="8">
        <v>4000</v>
      </c>
      <c r="D73" s="8">
        <v>0</v>
      </c>
      <c r="E73" s="8">
        <f t="shared" si="2"/>
        <v>4000</v>
      </c>
      <c r="F73" s="8">
        <v>115708</v>
      </c>
      <c r="G73" s="8">
        <v>0</v>
      </c>
      <c r="H73" s="8">
        <f t="shared" si="3"/>
        <v>115708</v>
      </c>
    </row>
    <row r="74" spans="1:8" ht="12.75">
      <c r="A74" s="7" t="s">
        <v>120</v>
      </c>
      <c r="B74" s="7" t="s">
        <v>121</v>
      </c>
      <c r="C74" s="8">
        <v>46202.6</v>
      </c>
      <c r="D74" s="8">
        <v>158333.32999999999</v>
      </c>
      <c r="E74" s="8">
        <f t="shared" si="2"/>
        <v>-112130.72999999998</v>
      </c>
      <c r="F74" s="8">
        <v>1003342.6</v>
      </c>
      <c r="G74" s="8">
        <v>1741666.63</v>
      </c>
      <c r="H74" s="8">
        <f t="shared" si="3"/>
        <v>-738324.02999999991</v>
      </c>
    </row>
    <row r="75" spans="1:8" ht="12.75">
      <c r="A75" s="7" t="s">
        <v>122</v>
      </c>
      <c r="B75" s="7" t="s">
        <v>123</v>
      </c>
      <c r="C75" s="8">
        <v>0</v>
      </c>
      <c r="D75" s="8">
        <v>0</v>
      </c>
      <c r="E75" s="8">
        <f t="shared" si="2"/>
        <v>0</v>
      </c>
      <c r="F75" s="8">
        <v>8000</v>
      </c>
      <c r="G75" s="8">
        <v>0</v>
      </c>
      <c r="H75" s="8">
        <f t="shared" si="3"/>
        <v>8000</v>
      </c>
    </row>
    <row r="76" spans="1:8" ht="12.75">
      <c r="A76" s="7" t="s">
        <v>124</v>
      </c>
      <c r="B76" s="7" t="s">
        <v>125</v>
      </c>
      <c r="C76" s="8">
        <v>0</v>
      </c>
      <c r="D76" s="8">
        <v>0</v>
      </c>
      <c r="E76" s="8">
        <f t="shared" si="2"/>
        <v>0</v>
      </c>
      <c r="F76" s="8">
        <v>8486</v>
      </c>
      <c r="G76" s="8">
        <v>0</v>
      </c>
      <c r="H76" s="8">
        <f t="shared" si="3"/>
        <v>8486</v>
      </c>
    </row>
    <row r="77" spans="1:8" ht="12.75">
      <c r="A77" s="7" t="s">
        <v>214</v>
      </c>
      <c r="B77" s="7" t="s">
        <v>215</v>
      </c>
      <c r="C77" s="8">
        <v>6900</v>
      </c>
      <c r="D77" s="8">
        <v>0</v>
      </c>
      <c r="E77" s="8">
        <f t="shared" si="2"/>
        <v>6900</v>
      </c>
      <c r="F77" s="8">
        <v>6900</v>
      </c>
      <c r="G77" s="8">
        <v>0</v>
      </c>
      <c r="H77" s="8">
        <f t="shared" si="3"/>
        <v>6900</v>
      </c>
    </row>
    <row r="78" spans="1:8" ht="12.75">
      <c r="A78" s="7" t="s">
        <v>126</v>
      </c>
      <c r="B78" s="7" t="s">
        <v>127</v>
      </c>
      <c r="C78" s="8">
        <v>0</v>
      </c>
      <c r="D78" s="8">
        <v>0</v>
      </c>
      <c r="E78" s="8">
        <f t="shared" si="2"/>
        <v>0</v>
      </c>
      <c r="F78" s="8">
        <v>68587</v>
      </c>
      <c r="G78" s="8">
        <v>0</v>
      </c>
      <c r="H78" s="8">
        <f t="shared" si="3"/>
        <v>68587</v>
      </c>
    </row>
    <row r="79" spans="1:8" ht="12.75">
      <c r="A79" s="7" t="s">
        <v>128</v>
      </c>
      <c r="B79" s="7" t="s">
        <v>129</v>
      </c>
      <c r="C79" s="8">
        <v>0</v>
      </c>
      <c r="D79" s="8">
        <v>16666.669999999998</v>
      </c>
      <c r="E79" s="8">
        <f t="shared" si="2"/>
        <v>-16666.669999999998</v>
      </c>
      <c r="F79" s="8">
        <v>126578.29</v>
      </c>
      <c r="G79" s="8">
        <v>159911.63</v>
      </c>
      <c r="H79" s="8">
        <f t="shared" si="3"/>
        <v>-33333.340000000011</v>
      </c>
    </row>
    <row r="80" spans="1:8" ht="12.75">
      <c r="A80" s="7" t="s">
        <v>130</v>
      </c>
      <c r="B80" s="7" t="s">
        <v>131</v>
      </c>
      <c r="C80" s="8">
        <v>0</v>
      </c>
      <c r="D80" s="8">
        <v>0</v>
      </c>
      <c r="E80" s="8">
        <f t="shared" si="2"/>
        <v>0</v>
      </c>
      <c r="F80" s="8">
        <v>79144.73</v>
      </c>
      <c r="G80" s="8">
        <v>0</v>
      </c>
      <c r="H80" s="8">
        <f t="shared" si="3"/>
        <v>79144.73</v>
      </c>
    </row>
    <row r="81" spans="1:8" ht="12.75">
      <c r="A81" s="7" t="s">
        <v>132</v>
      </c>
      <c r="B81" s="7" t="s">
        <v>133</v>
      </c>
      <c r="C81" s="8">
        <v>33959.94</v>
      </c>
      <c r="D81" s="8">
        <v>16666.669999999998</v>
      </c>
      <c r="E81" s="8">
        <f t="shared" si="2"/>
        <v>17293.270000000004</v>
      </c>
      <c r="F81" s="8">
        <v>427073.79</v>
      </c>
      <c r="G81" s="8">
        <v>183333.37</v>
      </c>
      <c r="H81" s="8">
        <f t="shared" si="3"/>
        <v>243740.41999999998</v>
      </c>
    </row>
    <row r="82" spans="1:8" ht="12.75">
      <c r="A82" s="7" t="s">
        <v>134</v>
      </c>
      <c r="B82" s="7" t="s">
        <v>135</v>
      </c>
      <c r="C82" s="8">
        <v>0</v>
      </c>
      <c r="D82" s="8">
        <v>0</v>
      </c>
      <c r="E82" s="8">
        <f t="shared" si="2"/>
        <v>0</v>
      </c>
      <c r="F82" s="8">
        <v>20000.060000000001</v>
      </c>
      <c r="G82" s="8">
        <v>0</v>
      </c>
      <c r="H82" s="8">
        <f t="shared" si="3"/>
        <v>20000.060000000001</v>
      </c>
    </row>
    <row r="83" spans="1:8" ht="12.75">
      <c r="A83" s="9"/>
      <c r="B83" s="9"/>
      <c r="C83" s="10"/>
      <c r="D83" s="10"/>
      <c r="E83" s="10"/>
      <c r="F83" s="10"/>
      <c r="G83" s="10"/>
      <c r="H83" s="10"/>
    </row>
    <row r="84" spans="1:8" ht="12.75">
      <c r="A84" s="11" t="s">
        <v>0</v>
      </c>
      <c r="B84" s="11" t="s">
        <v>52</v>
      </c>
      <c r="C84" s="12">
        <f>ROUND(SUBTOTAL(9, C37:C83), 5)</f>
        <v>1762611.38</v>
      </c>
      <c r="D84" s="12">
        <f>ROUND(SUBTOTAL(9, D37:D83), 5)</f>
        <v>3048529.99</v>
      </c>
      <c r="E84" s="12">
        <f>C84-D84</f>
        <v>-1285918.6100000003</v>
      </c>
      <c r="F84" s="12">
        <f>ROUND(SUBTOTAL(9, F37:F83), 5)</f>
        <v>26369676.440000001</v>
      </c>
      <c r="G84" s="12">
        <f>ROUND(SUBTOTAL(9, G37:G83), 5)</f>
        <v>28141659.899999999</v>
      </c>
      <c r="H84" s="12">
        <f>F84-G84</f>
        <v>-1771983.4599999972</v>
      </c>
    </row>
    <row r="85" spans="1:8">
      <c r="A85" s="13" t="s">
        <v>0</v>
      </c>
      <c r="B85" s="6"/>
      <c r="C85" s="6"/>
      <c r="D85" s="6"/>
      <c r="E85" s="6"/>
      <c r="F85" s="6"/>
      <c r="G85" s="6"/>
      <c r="H85" s="6"/>
    </row>
    <row r="86" spans="1:8" ht="12.75">
      <c r="A86" s="11" t="s">
        <v>136</v>
      </c>
      <c r="B86" s="14"/>
      <c r="C86" s="14"/>
      <c r="D86" s="14"/>
      <c r="E86" s="14"/>
      <c r="F86" s="14"/>
      <c r="G86" s="14"/>
      <c r="H86" s="14"/>
    </row>
    <row r="87" spans="1:8" ht="12.75">
      <c r="A87" s="7" t="s">
        <v>137</v>
      </c>
      <c r="B87" s="7" t="s">
        <v>138</v>
      </c>
      <c r="C87" s="8">
        <v>12365.96</v>
      </c>
      <c r="D87" s="8">
        <v>250000</v>
      </c>
      <c r="E87" s="8">
        <f t="shared" ref="E87:E115" si="4">C87-D87</f>
        <v>-237634.04</v>
      </c>
      <c r="F87" s="8">
        <v>1686028.86</v>
      </c>
      <c r="G87" s="8">
        <v>2538949</v>
      </c>
      <c r="H87" s="8">
        <f t="shared" ref="H87:H115" si="5">F87-G87</f>
        <v>-852920.1399999999</v>
      </c>
    </row>
    <row r="88" spans="1:8" ht="12.75">
      <c r="A88" s="7" t="s">
        <v>216</v>
      </c>
      <c r="B88" s="7" t="s">
        <v>217</v>
      </c>
      <c r="C88" s="8">
        <v>1600</v>
      </c>
      <c r="D88" s="8">
        <v>0</v>
      </c>
      <c r="E88" s="8">
        <f t="shared" si="4"/>
        <v>1600</v>
      </c>
      <c r="F88" s="8">
        <v>1600</v>
      </c>
      <c r="G88" s="8">
        <v>0</v>
      </c>
      <c r="H88" s="8">
        <f t="shared" si="5"/>
        <v>1600</v>
      </c>
    </row>
    <row r="89" spans="1:8" ht="12.75">
      <c r="A89" s="7" t="s">
        <v>139</v>
      </c>
      <c r="B89" s="7" t="s">
        <v>140</v>
      </c>
      <c r="C89" s="8">
        <v>2000</v>
      </c>
      <c r="D89" s="8">
        <v>25000</v>
      </c>
      <c r="E89" s="8">
        <f t="shared" si="4"/>
        <v>-23000</v>
      </c>
      <c r="F89" s="8">
        <v>143059.01</v>
      </c>
      <c r="G89" s="8">
        <v>275000</v>
      </c>
      <c r="H89" s="8">
        <f t="shared" si="5"/>
        <v>-131940.99</v>
      </c>
    </row>
    <row r="90" spans="1:8" ht="12.75">
      <c r="A90" s="7" t="s">
        <v>141</v>
      </c>
      <c r="B90" s="7" t="s">
        <v>142</v>
      </c>
      <c r="C90" s="8">
        <v>445</v>
      </c>
      <c r="D90" s="8">
        <v>0</v>
      </c>
      <c r="E90" s="8">
        <f t="shared" si="4"/>
        <v>445</v>
      </c>
      <c r="F90" s="8">
        <v>775</v>
      </c>
      <c r="G90" s="8">
        <v>0</v>
      </c>
      <c r="H90" s="8">
        <f t="shared" si="5"/>
        <v>775</v>
      </c>
    </row>
    <row r="91" spans="1:8" ht="12.75">
      <c r="A91" s="7" t="s">
        <v>143</v>
      </c>
      <c r="B91" s="7" t="s">
        <v>144</v>
      </c>
      <c r="C91" s="8">
        <v>0</v>
      </c>
      <c r="D91" s="8">
        <v>0</v>
      </c>
      <c r="E91" s="8">
        <f t="shared" si="4"/>
        <v>0</v>
      </c>
      <c r="F91" s="8">
        <v>56522</v>
      </c>
      <c r="G91" s="8">
        <v>0</v>
      </c>
      <c r="H91" s="8">
        <f t="shared" si="5"/>
        <v>56522</v>
      </c>
    </row>
    <row r="92" spans="1:8" ht="12.75">
      <c r="A92" s="7" t="s">
        <v>145</v>
      </c>
      <c r="B92" s="7" t="s">
        <v>146</v>
      </c>
      <c r="C92" s="8">
        <v>890</v>
      </c>
      <c r="D92" s="8">
        <v>0</v>
      </c>
      <c r="E92" s="8">
        <f t="shared" si="4"/>
        <v>890</v>
      </c>
      <c r="F92" s="8">
        <v>35951</v>
      </c>
      <c r="G92" s="8">
        <v>16815</v>
      </c>
      <c r="H92" s="8">
        <f t="shared" si="5"/>
        <v>19136</v>
      </c>
    </row>
    <row r="93" spans="1:8" ht="12.75">
      <c r="A93" s="7" t="s">
        <v>147</v>
      </c>
      <c r="B93" s="7" t="s">
        <v>148</v>
      </c>
      <c r="C93" s="8">
        <v>2100</v>
      </c>
      <c r="D93" s="8">
        <v>66666.67</v>
      </c>
      <c r="E93" s="8">
        <f t="shared" si="4"/>
        <v>-64566.67</v>
      </c>
      <c r="F93" s="8">
        <v>2100</v>
      </c>
      <c r="G93" s="8">
        <v>333333.34999999998</v>
      </c>
      <c r="H93" s="8">
        <f t="shared" si="5"/>
        <v>-331233.34999999998</v>
      </c>
    </row>
    <row r="94" spans="1:8" ht="12.75">
      <c r="A94" s="7" t="s">
        <v>149</v>
      </c>
      <c r="B94" s="7" t="s">
        <v>150</v>
      </c>
      <c r="C94" s="8">
        <v>81031.179999999993</v>
      </c>
      <c r="D94" s="8">
        <v>25000</v>
      </c>
      <c r="E94" s="8">
        <f t="shared" si="4"/>
        <v>56031.179999999993</v>
      </c>
      <c r="F94" s="8">
        <v>327872.68</v>
      </c>
      <c r="G94" s="8">
        <v>275000</v>
      </c>
      <c r="H94" s="8">
        <f t="shared" si="5"/>
        <v>52872.679999999993</v>
      </c>
    </row>
    <row r="95" spans="1:8" ht="12.75">
      <c r="A95" s="7" t="s">
        <v>151</v>
      </c>
      <c r="B95" s="7" t="s">
        <v>152</v>
      </c>
      <c r="C95" s="8">
        <v>0</v>
      </c>
      <c r="D95" s="8">
        <v>25000</v>
      </c>
      <c r="E95" s="8">
        <f t="shared" si="4"/>
        <v>-25000</v>
      </c>
      <c r="F95" s="8">
        <v>33015</v>
      </c>
      <c r="G95" s="8">
        <v>132490</v>
      </c>
      <c r="H95" s="8">
        <f t="shared" si="5"/>
        <v>-99475</v>
      </c>
    </row>
    <row r="96" spans="1:8" ht="12.75">
      <c r="A96" s="7" t="s">
        <v>153</v>
      </c>
      <c r="B96" s="7" t="s">
        <v>154</v>
      </c>
      <c r="C96" s="8">
        <v>302</v>
      </c>
      <c r="D96" s="8">
        <v>833.33</v>
      </c>
      <c r="E96" s="8">
        <f t="shared" si="4"/>
        <v>-531.33000000000004</v>
      </c>
      <c r="F96" s="8">
        <v>3112.75</v>
      </c>
      <c r="G96" s="8">
        <v>9166.6299999999992</v>
      </c>
      <c r="H96" s="8">
        <f t="shared" si="5"/>
        <v>-6053.8799999999992</v>
      </c>
    </row>
    <row r="97" spans="1:8" ht="12.75">
      <c r="A97" s="7" t="s">
        <v>155</v>
      </c>
      <c r="B97" s="7" t="s">
        <v>156</v>
      </c>
      <c r="C97" s="8">
        <v>0</v>
      </c>
      <c r="D97" s="8">
        <v>25000</v>
      </c>
      <c r="E97" s="8">
        <f t="shared" si="4"/>
        <v>-25000</v>
      </c>
      <c r="F97" s="8">
        <v>66000</v>
      </c>
      <c r="G97" s="8">
        <v>184000</v>
      </c>
      <c r="H97" s="8">
        <f t="shared" si="5"/>
        <v>-118000</v>
      </c>
    </row>
    <row r="98" spans="1:8" ht="12.75">
      <c r="A98" s="7" t="s">
        <v>157</v>
      </c>
      <c r="B98" s="7" t="s">
        <v>158</v>
      </c>
      <c r="C98" s="8">
        <v>1336.4</v>
      </c>
      <c r="D98" s="8">
        <v>0</v>
      </c>
      <c r="E98" s="8">
        <f t="shared" si="4"/>
        <v>1336.4</v>
      </c>
      <c r="F98" s="8">
        <v>39503.11</v>
      </c>
      <c r="G98" s="8">
        <v>0</v>
      </c>
      <c r="H98" s="8">
        <f t="shared" si="5"/>
        <v>39503.11</v>
      </c>
    </row>
    <row r="99" spans="1:8" ht="12.75">
      <c r="A99" s="7" t="s">
        <v>211</v>
      </c>
      <c r="B99" s="7" t="s">
        <v>212</v>
      </c>
      <c r="C99" s="8">
        <v>0</v>
      </c>
      <c r="D99" s="8">
        <v>0</v>
      </c>
      <c r="E99" s="8">
        <f t="shared" si="4"/>
        <v>0</v>
      </c>
      <c r="F99" s="8">
        <v>68</v>
      </c>
      <c r="G99" s="8">
        <v>0</v>
      </c>
      <c r="H99" s="8">
        <f t="shared" si="5"/>
        <v>68</v>
      </c>
    </row>
    <row r="100" spans="1:8" ht="12.75">
      <c r="A100" s="7" t="s">
        <v>159</v>
      </c>
      <c r="B100" s="7" t="s">
        <v>160</v>
      </c>
      <c r="C100" s="8">
        <v>0</v>
      </c>
      <c r="D100" s="8">
        <v>0</v>
      </c>
      <c r="E100" s="8">
        <f t="shared" si="4"/>
        <v>0</v>
      </c>
      <c r="F100" s="8">
        <v>7435</v>
      </c>
      <c r="G100" s="8">
        <v>0</v>
      </c>
      <c r="H100" s="8">
        <f t="shared" si="5"/>
        <v>7435</v>
      </c>
    </row>
    <row r="101" spans="1:8" ht="12.75">
      <c r="A101" s="7" t="s">
        <v>161</v>
      </c>
      <c r="B101" s="7" t="s">
        <v>162</v>
      </c>
      <c r="C101" s="8">
        <v>0</v>
      </c>
      <c r="D101" s="8">
        <v>0</v>
      </c>
      <c r="E101" s="8">
        <f t="shared" si="4"/>
        <v>0</v>
      </c>
      <c r="F101" s="8">
        <v>500</v>
      </c>
      <c r="G101" s="8">
        <v>0</v>
      </c>
      <c r="H101" s="8">
        <f t="shared" si="5"/>
        <v>500</v>
      </c>
    </row>
    <row r="102" spans="1:8" ht="12.75">
      <c r="A102" s="7" t="s">
        <v>163</v>
      </c>
      <c r="B102" s="7" t="s">
        <v>164</v>
      </c>
      <c r="C102" s="8">
        <v>0</v>
      </c>
      <c r="D102" s="8">
        <v>0</v>
      </c>
      <c r="E102" s="8">
        <f t="shared" si="4"/>
        <v>0</v>
      </c>
      <c r="F102" s="8">
        <v>450</v>
      </c>
      <c r="G102" s="8">
        <v>0</v>
      </c>
      <c r="H102" s="8">
        <f t="shared" si="5"/>
        <v>450</v>
      </c>
    </row>
    <row r="103" spans="1:8" ht="12.75">
      <c r="A103" s="7" t="s">
        <v>165</v>
      </c>
      <c r="B103" s="7" t="s">
        <v>166</v>
      </c>
      <c r="C103" s="8">
        <v>1000500</v>
      </c>
      <c r="D103" s="8">
        <v>400000</v>
      </c>
      <c r="E103" s="8">
        <f t="shared" si="4"/>
        <v>600500</v>
      </c>
      <c r="F103" s="8">
        <v>6319902.7999999998</v>
      </c>
      <c r="G103" s="8">
        <v>5875043.6100000003</v>
      </c>
      <c r="H103" s="8">
        <f t="shared" si="5"/>
        <v>444859.18999999948</v>
      </c>
    </row>
    <row r="104" spans="1:8" ht="12.75">
      <c r="A104" s="7" t="s">
        <v>167</v>
      </c>
      <c r="B104" s="7" t="s">
        <v>168</v>
      </c>
      <c r="C104" s="8">
        <v>670</v>
      </c>
      <c r="D104" s="8">
        <v>0</v>
      </c>
      <c r="E104" s="8">
        <f t="shared" si="4"/>
        <v>670</v>
      </c>
      <c r="F104" s="8">
        <v>5503</v>
      </c>
      <c r="G104" s="8">
        <v>0</v>
      </c>
      <c r="H104" s="8">
        <f t="shared" si="5"/>
        <v>5503</v>
      </c>
    </row>
    <row r="105" spans="1:8" ht="12.75">
      <c r="A105" s="7" t="s">
        <v>169</v>
      </c>
      <c r="B105" s="7" t="s">
        <v>170</v>
      </c>
      <c r="C105" s="8">
        <v>0</v>
      </c>
      <c r="D105" s="8">
        <v>0</v>
      </c>
      <c r="E105" s="8">
        <f t="shared" si="4"/>
        <v>0</v>
      </c>
      <c r="F105" s="8">
        <v>250</v>
      </c>
      <c r="G105" s="8">
        <v>0</v>
      </c>
      <c r="H105" s="8">
        <f t="shared" si="5"/>
        <v>250</v>
      </c>
    </row>
    <row r="106" spans="1:8" ht="12.75">
      <c r="A106" s="7" t="s">
        <v>171</v>
      </c>
      <c r="B106" s="7" t="s">
        <v>172</v>
      </c>
      <c r="C106" s="8">
        <v>0</v>
      </c>
      <c r="D106" s="8">
        <v>0</v>
      </c>
      <c r="E106" s="8">
        <f t="shared" si="4"/>
        <v>0</v>
      </c>
      <c r="F106" s="8">
        <v>463</v>
      </c>
      <c r="G106" s="8">
        <v>0</v>
      </c>
      <c r="H106" s="8">
        <f t="shared" si="5"/>
        <v>463</v>
      </c>
    </row>
    <row r="107" spans="1:8" ht="12.75">
      <c r="A107" s="7" t="s">
        <v>173</v>
      </c>
      <c r="B107" s="7" t="s">
        <v>174</v>
      </c>
      <c r="C107" s="8">
        <v>434</v>
      </c>
      <c r="D107" s="8">
        <v>0</v>
      </c>
      <c r="E107" s="8">
        <f t="shared" si="4"/>
        <v>434</v>
      </c>
      <c r="F107" s="8">
        <v>13336</v>
      </c>
      <c r="G107" s="8">
        <v>0</v>
      </c>
      <c r="H107" s="8">
        <f t="shared" si="5"/>
        <v>13336</v>
      </c>
    </row>
    <row r="108" spans="1:8" ht="12.75">
      <c r="A108" s="7" t="s">
        <v>175</v>
      </c>
      <c r="B108" s="7" t="s">
        <v>176</v>
      </c>
      <c r="C108" s="8">
        <v>780</v>
      </c>
      <c r="D108" s="8">
        <v>29166.67</v>
      </c>
      <c r="E108" s="8">
        <f t="shared" si="4"/>
        <v>-28386.67</v>
      </c>
      <c r="F108" s="8">
        <v>193072.35</v>
      </c>
      <c r="G108" s="8">
        <v>264971.37</v>
      </c>
      <c r="H108" s="8">
        <f t="shared" si="5"/>
        <v>-71899.01999999999</v>
      </c>
    </row>
    <row r="109" spans="1:8" ht="12.75">
      <c r="A109" s="7" t="s">
        <v>177</v>
      </c>
      <c r="B109" s="7" t="s">
        <v>178</v>
      </c>
      <c r="C109" s="8">
        <v>581987.46</v>
      </c>
      <c r="D109" s="8">
        <v>83333.33</v>
      </c>
      <c r="E109" s="8">
        <f t="shared" si="4"/>
        <v>498654.12999999995</v>
      </c>
      <c r="F109" s="8">
        <v>1264071.47</v>
      </c>
      <c r="G109" s="8">
        <v>827423.63</v>
      </c>
      <c r="H109" s="8">
        <f t="shared" si="5"/>
        <v>436647.83999999997</v>
      </c>
    </row>
    <row r="110" spans="1:8" ht="12.75">
      <c r="A110" s="7" t="s">
        <v>179</v>
      </c>
      <c r="B110" s="7" t="s">
        <v>180</v>
      </c>
      <c r="C110" s="8">
        <v>0</v>
      </c>
      <c r="D110" s="8">
        <v>0</v>
      </c>
      <c r="E110" s="8">
        <f t="shared" si="4"/>
        <v>0</v>
      </c>
      <c r="F110" s="8">
        <v>428.34</v>
      </c>
      <c r="G110" s="8">
        <v>0</v>
      </c>
      <c r="H110" s="8">
        <f t="shared" si="5"/>
        <v>428.34</v>
      </c>
    </row>
    <row r="111" spans="1:8" ht="12.75">
      <c r="A111" s="7" t="s">
        <v>181</v>
      </c>
      <c r="B111" s="7" t="s">
        <v>182</v>
      </c>
      <c r="C111" s="8">
        <v>0</v>
      </c>
      <c r="D111" s="8">
        <v>0</v>
      </c>
      <c r="E111" s="8">
        <f t="shared" si="4"/>
        <v>0</v>
      </c>
      <c r="F111" s="8">
        <v>9255.01</v>
      </c>
      <c r="G111" s="8">
        <v>0</v>
      </c>
      <c r="H111" s="8">
        <f t="shared" si="5"/>
        <v>9255.01</v>
      </c>
    </row>
    <row r="112" spans="1:8" ht="12.75">
      <c r="A112" s="7" t="s">
        <v>183</v>
      </c>
      <c r="B112" s="7" t="s">
        <v>184</v>
      </c>
      <c r="C112" s="8">
        <v>0</v>
      </c>
      <c r="D112" s="8">
        <v>3333.33</v>
      </c>
      <c r="E112" s="8">
        <f t="shared" si="4"/>
        <v>-3333.33</v>
      </c>
      <c r="F112" s="8">
        <v>17461</v>
      </c>
      <c r="G112" s="8">
        <v>50480.56</v>
      </c>
      <c r="H112" s="8">
        <f t="shared" si="5"/>
        <v>-33019.56</v>
      </c>
    </row>
    <row r="113" spans="1:8" ht="12.75">
      <c r="A113" s="7" t="s">
        <v>185</v>
      </c>
      <c r="B113" s="7" t="s">
        <v>186</v>
      </c>
      <c r="C113" s="8">
        <v>615</v>
      </c>
      <c r="D113" s="8">
        <v>16666.669999999998</v>
      </c>
      <c r="E113" s="8">
        <f t="shared" si="4"/>
        <v>-16051.669999999998</v>
      </c>
      <c r="F113" s="8">
        <v>188037.05</v>
      </c>
      <c r="G113" s="8">
        <v>183333.37</v>
      </c>
      <c r="H113" s="8">
        <f t="shared" si="5"/>
        <v>4703.679999999993</v>
      </c>
    </row>
    <row r="114" spans="1:8" ht="12.75">
      <c r="A114" s="7" t="s">
        <v>187</v>
      </c>
      <c r="B114" s="7" t="s">
        <v>188</v>
      </c>
      <c r="C114" s="8">
        <v>28484.7</v>
      </c>
      <c r="D114" s="8">
        <v>0</v>
      </c>
      <c r="E114" s="8">
        <f t="shared" si="4"/>
        <v>28484.7</v>
      </c>
      <c r="F114" s="8">
        <v>43891.41</v>
      </c>
      <c r="G114" s="8">
        <v>0</v>
      </c>
      <c r="H114" s="8">
        <f t="shared" si="5"/>
        <v>43891.41</v>
      </c>
    </row>
    <row r="115" spans="1:8" ht="12.75">
      <c r="A115" s="7" t="s">
        <v>189</v>
      </c>
      <c r="B115" s="7" t="s">
        <v>190</v>
      </c>
      <c r="C115" s="8">
        <v>9826.89</v>
      </c>
      <c r="D115" s="8">
        <v>0</v>
      </c>
      <c r="E115" s="8">
        <f t="shared" si="4"/>
        <v>9826.89</v>
      </c>
      <c r="F115" s="8">
        <v>148730.23000000001</v>
      </c>
      <c r="G115" s="8">
        <v>0</v>
      </c>
      <c r="H115" s="8">
        <f t="shared" si="5"/>
        <v>148730.23000000001</v>
      </c>
    </row>
    <row r="116" spans="1:8" ht="12.75">
      <c r="A116" s="9"/>
      <c r="B116" s="9"/>
      <c r="C116" s="10"/>
      <c r="D116" s="10"/>
      <c r="E116" s="10"/>
      <c r="F116" s="10"/>
      <c r="G116" s="10"/>
      <c r="H116" s="10"/>
    </row>
    <row r="117" spans="1:8" ht="12.75">
      <c r="A117" s="11" t="s">
        <v>0</v>
      </c>
      <c r="B117" s="11" t="s">
        <v>52</v>
      </c>
      <c r="C117" s="12">
        <f>ROUND(SUBTOTAL(9, C85:C116), 5)</f>
        <v>1725368.59</v>
      </c>
      <c r="D117" s="12">
        <f>ROUND(SUBTOTAL(9, D85:D116), 5)</f>
        <v>950000</v>
      </c>
      <c r="E117" s="12">
        <f>C117-D117</f>
        <v>775368.59000000008</v>
      </c>
      <c r="F117" s="12">
        <f>ROUND(SUBTOTAL(9, F85:F116), 5)</f>
        <v>10608394.07</v>
      </c>
      <c r="G117" s="12">
        <f>ROUND(SUBTOTAL(9, G85:G116), 5)</f>
        <v>10966006.52</v>
      </c>
      <c r="H117" s="12">
        <f>F117-G117</f>
        <v>-357612.44999999925</v>
      </c>
    </row>
    <row r="118" spans="1:8">
      <c r="A118" s="13" t="s">
        <v>0</v>
      </c>
      <c r="B118" s="6"/>
      <c r="C118" s="6"/>
      <c r="D118" s="6"/>
      <c r="E118" s="6"/>
      <c r="F118" s="6"/>
      <c r="G118" s="6"/>
      <c r="H118" s="6"/>
    </row>
    <row r="119" spans="1:8" ht="12.75">
      <c r="A119" s="11" t="s">
        <v>191</v>
      </c>
      <c r="B119" s="14"/>
      <c r="C119" s="14"/>
      <c r="D119" s="14"/>
      <c r="E119" s="14"/>
      <c r="F119" s="14"/>
      <c r="G119" s="14"/>
      <c r="H119" s="14"/>
    </row>
    <row r="120" spans="1:8" ht="12.75">
      <c r="A120" s="7" t="s">
        <v>192</v>
      </c>
      <c r="B120" s="7" t="s">
        <v>193</v>
      </c>
      <c r="C120" s="8">
        <v>5000</v>
      </c>
      <c r="D120" s="8">
        <v>55000</v>
      </c>
      <c r="E120" s="8">
        <f>C120-D120</f>
        <v>-50000</v>
      </c>
      <c r="F120" s="8">
        <v>91000</v>
      </c>
      <c r="G120" s="8">
        <v>91000</v>
      </c>
      <c r="H120" s="8">
        <f>F120-G120</f>
        <v>0</v>
      </c>
    </row>
    <row r="121" spans="1:8" ht="12.75">
      <c r="A121" s="9"/>
      <c r="B121" s="9"/>
      <c r="C121" s="10"/>
      <c r="D121" s="10"/>
      <c r="E121" s="10"/>
      <c r="F121" s="10"/>
      <c r="G121" s="10"/>
      <c r="H121" s="10"/>
    </row>
    <row r="122" spans="1:8" ht="12.75">
      <c r="A122" s="11" t="s">
        <v>0</v>
      </c>
      <c r="B122" s="11" t="s">
        <v>52</v>
      </c>
      <c r="C122" s="12">
        <f>ROUND(SUBTOTAL(9, C118:C121), 5)</f>
        <v>5000</v>
      </c>
      <c r="D122" s="12">
        <f>ROUND(SUBTOTAL(9, D118:D121), 5)</f>
        <v>55000</v>
      </c>
      <c r="E122" s="12">
        <f>C122-D122</f>
        <v>-50000</v>
      </c>
      <c r="F122" s="12">
        <f>ROUND(SUBTOTAL(9, F118:F121), 5)</f>
        <v>91000</v>
      </c>
      <c r="G122" s="12">
        <f>ROUND(SUBTOTAL(9, G118:G121), 5)</f>
        <v>91000</v>
      </c>
      <c r="H122" s="12">
        <f>F122-G122</f>
        <v>0</v>
      </c>
    </row>
    <row r="123" spans="1:8">
      <c r="A123" s="13" t="s">
        <v>0</v>
      </c>
      <c r="B123" s="6"/>
      <c r="C123" s="6"/>
      <c r="D123" s="6"/>
      <c r="E123" s="6"/>
      <c r="F123" s="6"/>
      <c r="G123" s="6"/>
      <c r="H123" s="6"/>
    </row>
    <row r="124" spans="1:8" ht="12.75">
      <c r="A124" s="11" t="s">
        <v>194</v>
      </c>
      <c r="B124" s="14"/>
      <c r="C124" s="14"/>
      <c r="D124" s="14"/>
      <c r="E124" s="14"/>
      <c r="F124" s="14"/>
      <c r="G124" s="14"/>
      <c r="H124" s="14"/>
    </row>
    <row r="125" spans="1:8" ht="12.75">
      <c r="A125" s="7" t="s">
        <v>195</v>
      </c>
      <c r="B125" s="7" t="s">
        <v>196</v>
      </c>
      <c r="C125" s="8">
        <v>0</v>
      </c>
      <c r="D125" s="8">
        <v>0</v>
      </c>
      <c r="E125" s="8">
        <f>C125-D125</f>
        <v>0</v>
      </c>
      <c r="F125" s="8">
        <v>60324.51</v>
      </c>
      <c r="G125" s="8">
        <v>100000</v>
      </c>
      <c r="H125" s="8">
        <f>F125-G125</f>
        <v>-39675.49</v>
      </c>
    </row>
    <row r="126" spans="1:8" ht="12.75">
      <c r="A126" s="7" t="s">
        <v>197</v>
      </c>
      <c r="B126" s="7" t="s">
        <v>198</v>
      </c>
      <c r="C126" s="8">
        <v>0</v>
      </c>
      <c r="D126" s="8">
        <v>0</v>
      </c>
      <c r="E126" s="8">
        <v>0</v>
      </c>
      <c r="F126" s="8">
        <v>21191.99</v>
      </c>
      <c r="G126" s="8">
        <v>0</v>
      </c>
      <c r="H126" s="8">
        <v>21191.99</v>
      </c>
    </row>
    <row r="127" spans="1:8" ht="12.75">
      <c r="A127" s="7" t="s">
        <v>199</v>
      </c>
      <c r="B127" s="7" t="s">
        <v>200</v>
      </c>
      <c r="C127" s="8">
        <v>0</v>
      </c>
      <c r="D127" s="8">
        <v>0</v>
      </c>
      <c r="E127" s="8">
        <f>C127-D127</f>
        <v>0</v>
      </c>
      <c r="F127" s="8">
        <v>4838128.62</v>
      </c>
      <c r="G127" s="8">
        <v>4529778.3</v>
      </c>
      <c r="H127" s="8">
        <f>F127-G127</f>
        <v>308350.3200000003</v>
      </c>
    </row>
    <row r="128" spans="1:8" ht="12.75">
      <c r="A128" s="7" t="s">
        <v>201</v>
      </c>
      <c r="B128" s="7" t="s">
        <v>202</v>
      </c>
      <c r="C128" s="8">
        <v>0</v>
      </c>
      <c r="D128" s="8">
        <v>0</v>
      </c>
      <c r="E128" s="8">
        <f>C128-D128</f>
        <v>0</v>
      </c>
      <c r="F128" s="8">
        <v>1550065.62</v>
      </c>
      <c r="G128" s="8">
        <v>2200000</v>
      </c>
      <c r="H128" s="8">
        <f>F128-G128</f>
        <v>-649934.37999999989</v>
      </c>
    </row>
    <row r="129" spans="1:8" ht="12.75">
      <c r="A129" s="7" t="s">
        <v>203</v>
      </c>
      <c r="B129" s="7" t="s">
        <v>204</v>
      </c>
      <c r="C129" s="8">
        <v>0</v>
      </c>
      <c r="D129" s="8">
        <v>0</v>
      </c>
      <c r="E129" s="8">
        <f>C129-D129</f>
        <v>0</v>
      </c>
      <c r="F129" s="8">
        <v>49465</v>
      </c>
      <c r="G129" s="8">
        <v>50000.01</v>
      </c>
      <c r="H129" s="8">
        <f>F129-G129</f>
        <v>-535.01000000000204</v>
      </c>
    </row>
    <row r="130" spans="1:8" ht="12.75">
      <c r="A130" s="7"/>
      <c r="B130" s="7"/>
      <c r="C130" s="8"/>
      <c r="D130" s="8"/>
      <c r="E130" s="8"/>
      <c r="F130" s="8"/>
      <c r="G130" s="8"/>
      <c r="H130" s="8"/>
    </row>
    <row r="131" spans="1:8" ht="12.75">
      <c r="A131" s="9"/>
      <c r="B131" s="9"/>
      <c r="C131" s="10"/>
      <c r="D131" s="10"/>
      <c r="E131" s="10"/>
      <c r="F131" s="10"/>
      <c r="G131" s="10"/>
      <c r="H131" s="10"/>
    </row>
    <row r="132" spans="1:8" ht="13.5" thickBot="1">
      <c r="A132" s="11" t="s">
        <v>0</v>
      </c>
      <c r="B132" s="11" t="s">
        <v>52</v>
      </c>
      <c r="C132" s="12">
        <f>ROUND(SUBTOTAL(9, C123:C131), 5)</f>
        <v>0</v>
      </c>
      <c r="D132" s="12">
        <f>ROUND(SUBTOTAL(9, D123:D131), 5)</f>
        <v>0</v>
      </c>
      <c r="E132" s="12">
        <f>C132-D132</f>
        <v>0</v>
      </c>
      <c r="F132" s="12">
        <f>ROUND(SUBTOTAL(9, F123:F131), 5)</f>
        <v>6519175.7400000002</v>
      </c>
      <c r="G132" s="12">
        <f>ROUND(SUBTOTAL(9, G123:G131), 5)</f>
        <v>6879778.3099999996</v>
      </c>
      <c r="H132" s="12">
        <f>F132-G132</f>
        <v>-360602.56999999937</v>
      </c>
    </row>
    <row r="133" spans="1:8" ht="13.5" thickTop="1">
      <c r="A133" s="9"/>
      <c r="B133" s="9"/>
      <c r="C133" s="15"/>
      <c r="D133" s="15"/>
      <c r="E133" s="15"/>
      <c r="F133" s="15"/>
      <c r="G133" s="15"/>
      <c r="H133" s="15"/>
    </row>
    <row r="134" spans="1:8" ht="12.75">
      <c r="A134" s="11" t="s">
        <v>0</v>
      </c>
      <c r="B134" s="11" t="s">
        <v>205</v>
      </c>
      <c r="C134" s="12">
        <f>ROUND(C36+C84+C117+C122+C132, 5)</f>
        <v>12230481.560000001</v>
      </c>
      <c r="D134" s="12">
        <f>ROUND(D36+D84+D117+D122+D132, 5)</f>
        <v>13138517.98</v>
      </c>
      <c r="E134" s="12">
        <f>C134-D134</f>
        <v>-908036.41999999993</v>
      </c>
      <c r="F134" s="12">
        <f>ROUND(F36+F84+F117+F122+F132, 5)</f>
        <v>157120739.52000001</v>
      </c>
      <c r="G134" s="12">
        <f>ROUND(G36+G84+G117+G122+G132, 5)</f>
        <v>160109409.36000001</v>
      </c>
      <c r="H134" s="12">
        <f>F134-G134</f>
        <v>-2988669.8400000036</v>
      </c>
    </row>
    <row r="135" spans="1:8" ht="12.75">
      <c r="A135" s="9"/>
      <c r="B135" s="9"/>
      <c r="C135" s="10"/>
      <c r="D135" s="10"/>
      <c r="E135" s="10"/>
      <c r="F135" s="10"/>
      <c r="G135" s="10"/>
      <c r="H135" s="10"/>
    </row>
    <row r="136" spans="1:8">
      <c r="A136" s="13" t="s">
        <v>0</v>
      </c>
      <c r="B136" s="6"/>
      <c r="C136" s="6"/>
      <c r="D136" s="6"/>
      <c r="E136" s="6"/>
      <c r="F136" s="6"/>
      <c r="G136" s="6"/>
      <c r="H136" s="6"/>
    </row>
    <row r="137" spans="1:8" ht="12.75">
      <c r="A137" s="9"/>
      <c r="B137" s="9"/>
      <c r="C137" s="10"/>
      <c r="D137" s="10"/>
      <c r="E137" s="10"/>
      <c r="F137" s="10"/>
      <c r="G137" s="10"/>
      <c r="H137" s="10"/>
    </row>
    <row r="138" spans="1:8" ht="12.75">
      <c r="A138" s="11" t="s">
        <v>0</v>
      </c>
      <c r="B138" s="11" t="s">
        <v>206</v>
      </c>
      <c r="C138" s="12">
        <f>-(ROUND(-C12+C134-SUBTOTAL(9, C136:C137), 5))</f>
        <v>9860195.8800000008</v>
      </c>
      <c r="D138" s="12">
        <f>-(ROUND(-D12+D134-SUBTOTAL(9, D136:D137), 5))</f>
        <v>8952159.4600000009</v>
      </c>
      <c r="E138" s="12">
        <f>C138-D138</f>
        <v>908036.41999999993</v>
      </c>
      <c r="F138" s="12">
        <f>-(ROUND(-F12+F134-SUBTOTAL(9, F136:F137), 5))</f>
        <v>20151052.32</v>
      </c>
      <c r="G138" s="12">
        <f>-(ROUND(-G12+G134-SUBTOTAL(9, G136:G137), 5))</f>
        <v>17647574</v>
      </c>
      <c r="H138" s="12">
        <f>F138-G138</f>
        <v>2503478.3200000003</v>
      </c>
    </row>
  </sheetData>
  <mergeCells count="3">
    <mergeCell ref="A4:H4"/>
    <mergeCell ref="A2:H2"/>
    <mergeCell ref="A3:H3"/>
  </mergeCells>
  <pageMargins left="0.43307086614173229" right="0.39370078740157483" top="0.51181102362204722" bottom="0.74803149606299213" header="0.31496062992125984" footer="0.31496062992125984"/>
  <pageSetup paperSize="9" orientation="landscape" horizontalDpi="0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 Presupuesto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jberiguete</cp:lastModifiedBy>
  <cp:lastPrinted>2017-11-14T14:33:55Z</cp:lastPrinted>
  <dcterms:created xsi:type="dcterms:W3CDTF">2017-10-11T14:07:04Z</dcterms:created>
  <dcterms:modified xsi:type="dcterms:W3CDTF">2017-12-19T12:58:08Z</dcterms:modified>
</cp:coreProperties>
</file>