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5550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/>
  <c r="F115"/>
  <c r="D115"/>
  <c r="C115"/>
  <c r="H113"/>
  <c r="E113"/>
  <c r="H112"/>
  <c r="E112"/>
  <c r="H111"/>
  <c r="E111"/>
  <c r="H109"/>
  <c r="E109"/>
  <c r="H107"/>
  <c r="E107"/>
  <c r="G104"/>
  <c r="H104" s="1"/>
  <c r="F104"/>
  <c r="D104"/>
  <c r="C104"/>
  <c r="E104" s="1"/>
  <c r="H102"/>
  <c r="E102"/>
  <c r="G99"/>
  <c r="F99"/>
  <c r="H99" s="1"/>
  <c r="D99"/>
  <c r="C99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H81"/>
  <c r="E81"/>
  <c r="H80"/>
  <c r="E80"/>
  <c r="H79"/>
  <c r="E79"/>
  <c r="H78"/>
  <c r="E78"/>
  <c r="H77"/>
  <c r="E77"/>
  <c r="H76"/>
  <c r="E76"/>
  <c r="H75"/>
  <c r="E75"/>
  <c r="G72"/>
  <c r="F72"/>
  <c r="D72"/>
  <c r="E72" s="1"/>
  <c r="C72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G32"/>
  <c r="F32"/>
  <c r="H32" s="1"/>
  <c r="D32"/>
  <c r="C32"/>
  <c r="E32" s="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G7"/>
  <c r="F7"/>
  <c r="H7" s="1"/>
  <c r="D7"/>
  <c r="C7"/>
  <c r="H5"/>
  <c r="E5"/>
  <c r="H4"/>
  <c r="E4"/>
  <c r="H3"/>
  <c r="E3"/>
  <c r="E7" l="1"/>
  <c r="G117"/>
  <c r="G121" s="1"/>
  <c r="H72"/>
  <c r="E99"/>
  <c r="E115"/>
  <c r="D117"/>
  <c r="D121" s="1"/>
  <c r="F117"/>
  <c r="C117"/>
  <c r="H115"/>
  <c r="H117" l="1"/>
  <c r="F121"/>
  <c r="H121" s="1"/>
  <c r="C121"/>
  <c r="E121" s="1"/>
  <c r="E117"/>
</calcChain>
</file>

<file path=xl/sharedStrings.xml><?xml version="1.0" encoding="utf-8"?>
<sst xmlns="http://schemas.openxmlformats.org/spreadsheetml/2006/main" count="214" uniqueCount="194">
  <si>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</si>
  <si>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</si>
  <si>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</si>
  <si>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</si>
  <si>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</si>
  <si>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</si>
  <si>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</si>
  <si>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</si>
  <si>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1905</t>
  </si>
  <si>
    <t>BALANCE INICIAL IRO. ENERO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</si>
  <si>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</si>
  <si>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</si>
  <si>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</si>
  <si>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</si>
  <si>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</si>
  <si>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</si>
  <si>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</si>
  <si>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</si>
  <si>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</si>
  <si>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</si>
  <si>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</si>
  <si>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</si>
  <si>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</si>
  <si>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</si>
  <si>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</si>
  <si>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</si>
  <si>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</si>
  <si>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</si>
  <si>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211501</t>
  </si>
  <si>
    <t>Prestaciones Economicas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</si>
  <si>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</si>
  <si>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</si>
  <si>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</si>
  <si>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</si>
  <si>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</si>
  <si>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</si>
  <si>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</si>
  <si>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</si>
  <si>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</si>
  <si>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</si>
  <si>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</si>
  <si>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</si>
  <si>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</si>
  <si>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</si>
  <si>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213202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</si>
  <si>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</si>
  <si>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</si>
  <si>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</si>
  <si>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</si>
  <si>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</si>
  <si>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</si>
  <si>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</si>
  <si>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</si>
  <si>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</si>
  <si>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</si>
  <si>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</si>
  <si>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</si>
  <si>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</si>
  <si>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</si>
  <si>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</si>
  <si>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</si>
  <si>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</si>
  <si>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</si>
  <si>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</si>
  <si>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</si>
  <si>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</si>
  <si>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</si>
  <si>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</si>
  <si>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</si>
  <si>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</si>
  <si>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</si>
  <si>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</si>
  <si>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</si>
  <si>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</si>
  <si>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</si>
  <si>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</si>
  <si>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</si>
  <si>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</si>
  <si>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</si>
  <si>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</si>
  <si>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</si>
  <si>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</si>
  <si>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</si>
  <si>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</si>
  <si>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</si>
  <si>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</si>
  <si>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</si>
  <si>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</si>
  <si>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</si>
  <si>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</si>
  <si>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</si>
  <si>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</si>
  <si>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</si>
  <si>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</si>
  <si>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</si>
  <si>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</si>
  <si>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</si>
  <si>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</si>
  <si>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</si>
  <si>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</si>
  <si>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</si>
  <si>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</si>
  <si>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</si>
  <si>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</si>
  <si>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</si>
  <si>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</si>
  <si>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</si>
  <si>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</si>
  <si>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</si>
  <si>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</si>
  <si>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</si>
  <si>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228601</t>
  </si>
  <si>
    <t>Eventos Generales</t>
  </si>
  <si>
    <t>228602</t>
  </si>
  <si>
    <t>Festividades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</si>
  <si>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</si>
  <si>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</si>
  <si>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</si>
  <si>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</si>
  <si>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</si>
  <si>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</si>
  <si>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</si>
  <si>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</si>
  <si>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</si>
  <si>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</si>
  <si>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228905</t>
  </si>
  <si>
    <t>Otros gastos operativos del a</t>
  </si>
  <si>
    <t>Materiales y Suministros</t>
  </si>
  <si>
    <t>231101</t>
  </si>
  <si>
    <t>Alimentos y bebidas para perso</t>
  </si>
  <si>
    <t>231303</t>
  </si>
  <si>
    <t>Productos Forestales</t>
  </si>
  <si>
    <t>232201</t>
  </si>
  <si>
    <t>Acabados Textiles</t>
  </si>
  <si>
    <t>232301</t>
  </si>
  <si>
    <t>Prendas de vestir</t>
  </si>
  <si>
    <t>233101</t>
  </si>
  <si>
    <t>Papel de escritorio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</si>
  <si>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</si>
  <si>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</si>
  <si>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</si>
  <si>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</si>
  <si>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</si>
  <si>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</si>
  <si>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</si>
  <si>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</si>
  <si>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</si>
  <si>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</si>
  <si>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236306</t>
  </si>
  <si>
    <t>Accesorios De Metal</t>
  </si>
  <si>
    <t>237101</t>
  </si>
  <si>
    <t>Gasolina</t>
  </si>
  <si>
    <t>237104</t>
  </si>
  <si>
    <t>Gas Propano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</si>
  <si>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</si>
  <si>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</si>
  <si>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</si>
  <si>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</si>
  <si>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</si>
  <si>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</si>
  <si>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</si>
  <si>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</si>
  <si>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</si>
  <si>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</si>
  <si>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</si>
  <si>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</si>
  <si>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</si>
  <si>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</si>
  <si>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</si>
  <si>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</si>
  <si>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</si>
  <si>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</si>
  <si>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</si>
  <si>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</si>
  <si>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</si>
  <si>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</si>
  <si>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</si>
  <si>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</si>
  <si>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Muebles de Oficina y Estantes</t>
  </si>
  <si>
    <t>Equipos de Cómputo</t>
  </si>
  <si>
    <t>Electrodomesticos</t>
  </si>
  <si>
    <t>Automóviles y camiones</t>
  </si>
  <si>
    <t>268801</t>
  </si>
  <si>
    <t>Informáticas</t>
  </si>
  <si>
    <t>Total Egresos y Gastos</t>
  </si>
  <si>
    <t>Resultado Operacional</t>
  </si>
  <si>
    <t>1503</t>
  </si>
  <si>
    <t>1505</t>
  </si>
  <si>
    <t>Fotocopiadoras</t>
  </si>
  <si>
    <t>1512</t>
  </si>
  <si>
    <t>1513</t>
  </si>
  <si>
    <t>Licencias y Softwares</t>
  </si>
  <si>
    <t>1515</t>
  </si>
  <si>
    <t>1510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</si>
</sst>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2"/>
  <sheetViews>
    <sheetView tabSelected="1" workbookViewId="0">
      <pane ySplit="1" topLeftCell="A73" activePane="bottomLeft" state="frozenSplit"/>
      <selection pane="bottomLeft" activeCell="A84" sqref="A84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0</v>
      </c>
      <c r="D3" s="9">
        <v>0</v>
      </c>
      <c r="E3" s="9">
        <f>C3-D3</f>
        <v>0</v>
      </c>
      <c r="F3" s="9">
        <v>0</v>
      </c>
      <c r="G3" s="9">
        <v>485191.52</v>
      </c>
      <c r="H3" s="9">
        <f>F3-G3</f>
        <v>-485191.52</v>
      </c>
    </row>
    <row r="4" spans="1:8" s="4" customFormat="1" ht="12.75">
      <c r="A4" s="8" t="s">
        <v>10</v>
      </c>
      <c r="B4" s="8" t="s">
        <v>11</v>
      </c>
      <c r="C4" s="9">
        <v>15018111.439999999</v>
      </c>
      <c r="D4" s="9">
        <v>15018111.439999999</v>
      </c>
      <c r="E4" s="9">
        <f>C4-D4</f>
        <v>0</v>
      </c>
      <c r="F4" s="9">
        <v>75090557.200000003</v>
      </c>
      <c r="G4" s="9">
        <v>75090557.200000003</v>
      </c>
      <c r="H4" s="9">
        <f>F4-G4</f>
        <v>0</v>
      </c>
    </row>
    <row r="5" spans="1:8" s="4" customFormat="1" ht="12.75">
      <c r="A5" s="8" t="s">
        <v>12</v>
      </c>
      <c r="B5" s="8" t="s">
        <v>13</v>
      </c>
      <c r="C5" s="9">
        <v>0</v>
      </c>
      <c r="D5" s="9">
        <v>0</v>
      </c>
      <c r="E5" s="9">
        <f>C5-D5</f>
        <v>0</v>
      </c>
      <c r="F5" s="9">
        <v>5000000</v>
      </c>
      <c r="G5" s="9">
        <v>5000000</v>
      </c>
      <c r="H5" s="9">
        <f>F5-G5</f>
        <v>0</v>
      </c>
    </row>
    <row r="6" spans="1:8" customFormat="1" ht="15">
      <c r="A6" s="10"/>
      <c r="B6" s="10"/>
      <c r="C6" s="11"/>
      <c r="D6" s="11"/>
      <c r="E6" s="11"/>
      <c r="F6" s="11"/>
      <c r="G6" s="11"/>
      <c r="H6" s="11"/>
    </row>
    <row r="7" spans="1:8" s="2" customFormat="1" ht="12.75">
      <c r="A7" s="12" t="s">
        <v>14</v>
      </c>
      <c r="B7" s="12" t="s">
        <v>15</v>
      </c>
      <c r="C7" s="13">
        <f>ROUND(SUBTOTAL(9, C2:C6), 5)</f>
        <v>15018111.439999999</v>
      </c>
      <c r="D7" s="13">
        <f>ROUND(SUBTOTAL(9, D2:D6), 5)</f>
        <v>15018111.439999999</v>
      </c>
      <c r="E7" s="13">
        <f>C7-D7</f>
        <v>0</v>
      </c>
      <c r="F7" s="13">
        <f>ROUND(SUBTOTAL(9, F2:F6), 5)</f>
        <v>80090557.200000003</v>
      </c>
      <c r="G7" s="13">
        <f>ROUND(SUBTOTAL(9, G2:G6), 5)</f>
        <v>80575748.719999999</v>
      </c>
      <c r="H7" s="13">
        <f>F7-G7</f>
        <v>-485191.51999999583</v>
      </c>
    </row>
    <row r="8" spans="1:8" customFormat="1" ht="15">
      <c r="A8" s="10"/>
      <c r="B8" s="10"/>
      <c r="C8" s="11"/>
      <c r="D8" s="11"/>
      <c r="E8" s="11"/>
      <c r="F8" s="11"/>
      <c r="G8" s="11"/>
      <c r="H8" s="11"/>
    </row>
    <row r="9" spans="1:8">
      <c r="A9" s="14" t="s">
        <v>14</v>
      </c>
    </row>
    <row r="10" spans="1:8">
      <c r="A10" s="14" t="s">
        <v>14</v>
      </c>
    </row>
    <row r="11" spans="1:8">
      <c r="A11" s="7" t="s">
        <v>16</v>
      </c>
    </row>
    <row r="12" spans="1:8" s="2" customFormat="1" ht="12.75">
      <c r="A12" s="12" t="s">
        <v>17</v>
      </c>
    </row>
    <row r="13" spans="1:8" s="4" customFormat="1" ht="12.75">
      <c r="A13" s="8" t="s">
        <v>18</v>
      </c>
      <c r="B13" s="8" t="s">
        <v>19</v>
      </c>
      <c r="C13" s="9">
        <v>7376911.6799999997</v>
      </c>
      <c r="D13" s="9">
        <v>7869444.3300000001</v>
      </c>
      <c r="E13" s="9">
        <f t="shared" ref="E13:E30" si="0">C13-D13</f>
        <v>-492532.65000000037</v>
      </c>
      <c r="F13" s="9">
        <v>36627465.289999999</v>
      </c>
      <c r="G13" s="9">
        <v>36413888.670000002</v>
      </c>
      <c r="H13" s="9">
        <f t="shared" ref="H13:H30" si="1">F13-G13</f>
        <v>213576.61999999732</v>
      </c>
    </row>
    <row r="14" spans="1:8" s="4" customFormat="1" ht="12.75">
      <c r="A14" s="8" t="s">
        <v>20</v>
      </c>
      <c r="B14" s="8" t="s">
        <v>21</v>
      </c>
      <c r="C14" s="9">
        <v>0</v>
      </c>
      <c r="D14" s="9">
        <v>0</v>
      </c>
      <c r="E14" s="9">
        <f t="shared" si="0"/>
        <v>0</v>
      </c>
      <c r="F14" s="9">
        <v>45000</v>
      </c>
      <c r="G14" s="9">
        <v>200000</v>
      </c>
      <c r="H14" s="9">
        <f t="shared" si="1"/>
        <v>-155000</v>
      </c>
    </row>
    <row r="15" spans="1:8" s="4" customFormat="1" ht="12.75">
      <c r="A15" s="8" t="s">
        <v>22</v>
      </c>
      <c r="B15" s="8" t="s">
        <v>23</v>
      </c>
      <c r="C15" s="9">
        <v>0</v>
      </c>
      <c r="D15" s="9">
        <v>0</v>
      </c>
      <c r="E15" s="9">
        <f t="shared" si="0"/>
        <v>0</v>
      </c>
      <c r="F15" s="9">
        <v>3753.2</v>
      </c>
      <c r="G15" s="9">
        <v>0</v>
      </c>
      <c r="H15" s="9">
        <f t="shared" si="1"/>
        <v>3753.2</v>
      </c>
    </row>
    <row r="16" spans="1:8" s="4" customFormat="1" ht="12.75">
      <c r="A16" s="8" t="s">
        <v>24</v>
      </c>
      <c r="B16" s="8" t="s">
        <v>25</v>
      </c>
      <c r="C16" s="9">
        <v>66000</v>
      </c>
      <c r="D16" s="9">
        <v>113333.33</v>
      </c>
      <c r="E16" s="9">
        <f t="shared" si="0"/>
        <v>-47333.33</v>
      </c>
      <c r="F16" s="9">
        <v>705300</v>
      </c>
      <c r="G16" s="9">
        <v>566666.65</v>
      </c>
      <c r="H16" s="9">
        <f t="shared" si="1"/>
        <v>138633.34999999998</v>
      </c>
    </row>
    <row r="17" spans="1:8" s="4" customFormat="1" ht="12.75">
      <c r="A17" s="8" t="s">
        <v>26</v>
      </c>
      <c r="B17" s="8" t="s">
        <v>27</v>
      </c>
      <c r="C17" s="9">
        <v>0</v>
      </c>
      <c r="D17" s="9">
        <v>0</v>
      </c>
      <c r="E17" s="9">
        <f t="shared" si="0"/>
        <v>0</v>
      </c>
      <c r="F17" s="9">
        <v>24266.67</v>
      </c>
      <c r="G17" s="9">
        <v>0</v>
      </c>
      <c r="H17" s="9">
        <f t="shared" si="1"/>
        <v>24266.67</v>
      </c>
    </row>
    <row r="18" spans="1:8" s="4" customFormat="1" ht="12.75">
      <c r="A18" s="8" t="s">
        <v>28</v>
      </c>
      <c r="B18" s="8" t="s">
        <v>29</v>
      </c>
      <c r="C18" s="9">
        <v>0</v>
      </c>
      <c r="D18" s="9">
        <v>0</v>
      </c>
      <c r="E18" s="9">
        <f t="shared" si="0"/>
        <v>0</v>
      </c>
      <c r="F18" s="9">
        <v>0</v>
      </c>
      <c r="G18" s="9">
        <v>166666.67000000001</v>
      </c>
      <c r="H18" s="9">
        <f t="shared" si="1"/>
        <v>-166666.67000000001</v>
      </c>
    </row>
    <row r="19" spans="1:8" s="4" customFormat="1" ht="12.75">
      <c r="A19" s="8" t="s">
        <v>30</v>
      </c>
      <c r="B19" s="8" t="s">
        <v>31</v>
      </c>
      <c r="C19" s="9">
        <v>7614.21</v>
      </c>
      <c r="D19" s="9">
        <v>0</v>
      </c>
      <c r="E19" s="9">
        <f t="shared" si="0"/>
        <v>7614.21</v>
      </c>
      <c r="F19" s="9">
        <v>105814.48</v>
      </c>
      <c r="G19" s="9">
        <v>0</v>
      </c>
      <c r="H19" s="9">
        <f t="shared" si="1"/>
        <v>105814.48</v>
      </c>
    </row>
    <row r="20" spans="1:8" s="4" customFormat="1" ht="12.75">
      <c r="A20" s="8" t="s">
        <v>32</v>
      </c>
      <c r="B20" s="8" t="s">
        <v>33</v>
      </c>
      <c r="C20" s="9">
        <v>63945</v>
      </c>
      <c r="D20" s="9">
        <v>0</v>
      </c>
      <c r="E20" s="9">
        <f t="shared" si="0"/>
        <v>63945</v>
      </c>
      <c r="F20" s="9">
        <v>106575</v>
      </c>
      <c r="G20" s="9">
        <v>0</v>
      </c>
      <c r="H20" s="9">
        <f t="shared" si="1"/>
        <v>106575</v>
      </c>
    </row>
    <row r="21" spans="1:8" s="4" customFormat="1" ht="12.75">
      <c r="A21" s="8" t="s">
        <v>34</v>
      </c>
      <c r="B21" s="8" t="s">
        <v>35</v>
      </c>
      <c r="C21" s="9">
        <v>87334.45</v>
      </c>
      <c r="D21" s="9">
        <v>0</v>
      </c>
      <c r="E21" s="9">
        <f t="shared" si="0"/>
        <v>87334.45</v>
      </c>
      <c r="F21" s="9">
        <v>87334.45</v>
      </c>
      <c r="G21" s="9">
        <v>0</v>
      </c>
      <c r="H21" s="9">
        <f t="shared" si="1"/>
        <v>87334.45</v>
      </c>
    </row>
    <row r="22" spans="1:8" s="4" customFormat="1" ht="12.75">
      <c r="A22" s="8" t="s">
        <v>36</v>
      </c>
      <c r="B22" s="8" t="s">
        <v>37</v>
      </c>
      <c r="C22" s="9">
        <v>130000</v>
      </c>
      <c r="D22" s="9">
        <v>133333.32999999999</v>
      </c>
      <c r="E22" s="9">
        <f t="shared" si="0"/>
        <v>-3333.3299999999872</v>
      </c>
      <c r="F22" s="9">
        <v>650000</v>
      </c>
      <c r="G22" s="9">
        <v>666666.65</v>
      </c>
      <c r="H22" s="9">
        <f t="shared" si="1"/>
        <v>-16666.650000000023</v>
      </c>
    </row>
    <row r="23" spans="1:8" s="4" customFormat="1" ht="12.75">
      <c r="A23" s="8" t="s">
        <v>38</v>
      </c>
      <c r="B23" s="8" t="s">
        <v>39</v>
      </c>
      <c r="C23" s="9">
        <v>6000</v>
      </c>
      <c r="D23" s="9">
        <v>8000</v>
      </c>
      <c r="E23" s="9">
        <f t="shared" si="0"/>
        <v>-2000</v>
      </c>
      <c r="F23" s="9">
        <v>30000</v>
      </c>
      <c r="G23" s="9">
        <v>40000</v>
      </c>
      <c r="H23" s="9">
        <f t="shared" si="1"/>
        <v>-10000</v>
      </c>
    </row>
    <row r="24" spans="1:8" s="4" customFormat="1" ht="12.75">
      <c r="A24" s="8" t="s">
        <v>40</v>
      </c>
      <c r="B24" s="8" t="s">
        <v>41</v>
      </c>
      <c r="C24" s="9">
        <v>0</v>
      </c>
      <c r="D24" s="9">
        <v>0</v>
      </c>
      <c r="E24" s="9">
        <f t="shared" si="0"/>
        <v>0</v>
      </c>
      <c r="F24" s="9">
        <v>7728255.9299999997</v>
      </c>
      <c r="G24" s="9">
        <v>7500000</v>
      </c>
      <c r="H24" s="9">
        <f t="shared" si="1"/>
        <v>228255.9299999997</v>
      </c>
    </row>
    <row r="25" spans="1:8" s="4" customFormat="1" ht="12.75">
      <c r="A25" s="8" t="s">
        <v>42</v>
      </c>
      <c r="B25" s="8" t="s">
        <v>43</v>
      </c>
      <c r="C25" s="9">
        <v>52200</v>
      </c>
      <c r="D25" s="9">
        <v>58833.33</v>
      </c>
      <c r="E25" s="9">
        <f t="shared" si="0"/>
        <v>-6633.3300000000017</v>
      </c>
      <c r="F25" s="9">
        <v>261000</v>
      </c>
      <c r="G25" s="9">
        <v>234833.32</v>
      </c>
      <c r="H25" s="9">
        <f t="shared" si="1"/>
        <v>26166.679999999993</v>
      </c>
    </row>
    <row r="26" spans="1:8" s="4" customFormat="1" ht="12.75">
      <c r="A26" s="8" t="s">
        <v>44</v>
      </c>
      <c r="B26" s="8" t="s">
        <v>43</v>
      </c>
      <c r="C26" s="9">
        <v>0</v>
      </c>
      <c r="D26" s="9">
        <v>0</v>
      </c>
      <c r="E26" s="9">
        <f t="shared" si="0"/>
        <v>0</v>
      </c>
      <c r="F26" s="9">
        <v>0</v>
      </c>
      <c r="G26" s="9">
        <v>58333.33</v>
      </c>
      <c r="H26" s="9">
        <f t="shared" si="1"/>
        <v>-58333.33</v>
      </c>
    </row>
    <row r="27" spans="1:8" s="4" customFormat="1" ht="12.75">
      <c r="A27" s="8" t="s">
        <v>45</v>
      </c>
      <c r="B27" s="8" t="s">
        <v>46</v>
      </c>
      <c r="C27" s="9">
        <v>174000</v>
      </c>
      <c r="D27" s="9">
        <v>0</v>
      </c>
      <c r="E27" s="9">
        <f t="shared" si="0"/>
        <v>174000</v>
      </c>
      <c r="F27" s="9">
        <v>174000</v>
      </c>
      <c r="G27" s="9">
        <v>0</v>
      </c>
      <c r="H27" s="9">
        <f t="shared" si="1"/>
        <v>174000</v>
      </c>
    </row>
    <row r="28" spans="1:8" s="4" customFormat="1" ht="12.75">
      <c r="A28" s="8" t="s">
        <v>47</v>
      </c>
      <c r="B28" s="8" t="s">
        <v>48</v>
      </c>
      <c r="C28" s="9">
        <v>507671.75</v>
      </c>
      <c r="D28" s="9">
        <v>475000</v>
      </c>
      <c r="E28" s="9">
        <f t="shared" si="0"/>
        <v>32671.75</v>
      </c>
      <c r="F28" s="9">
        <v>2530118.9</v>
      </c>
      <c r="G28" s="9">
        <v>2375000</v>
      </c>
      <c r="H28" s="9">
        <f t="shared" si="1"/>
        <v>155118.89999999991</v>
      </c>
    </row>
    <row r="29" spans="1:8" s="4" customFormat="1" ht="12.75">
      <c r="A29" s="8" t="s">
        <v>49</v>
      </c>
      <c r="B29" s="8" t="s">
        <v>50</v>
      </c>
      <c r="C29" s="9">
        <v>519553.28000000003</v>
      </c>
      <c r="D29" s="9">
        <v>500000</v>
      </c>
      <c r="E29" s="9">
        <f t="shared" si="0"/>
        <v>19553.280000000028</v>
      </c>
      <c r="F29" s="9">
        <v>2600048.34</v>
      </c>
      <c r="G29" s="9">
        <v>2500000</v>
      </c>
      <c r="H29" s="9">
        <f t="shared" si="1"/>
        <v>100048.33999999985</v>
      </c>
    </row>
    <row r="30" spans="1:8" s="4" customFormat="1" ht="12.75">
      <c r="A30" s="8" t="s">
        <v>51</v>
      </c>
      <c r="B30" s="8" t="s">
        <v>52</v>
      </c>
      <c r="C30" s="9">
        <v>66449.240000000005</v>
      </c>
      <c r="D30" s="9">
        <v>66666.67</v>
      </c>
      <c r="E30" s="9">
        <f t="shared" si="0"/>
        <v>-217.42999999999302</v>
      </c>
      <c r="F30" s="9">
        <v>321732.82</v>
      </c>
      <c r="G30" s="9">
        <v>333333.34999999998</v>
      </c>
      <c r="H30" s="9">
        <f t="shared" si="1"/>
        <v>-11600.52999999997</v>
      </c>
    </row>
    <row r="31" spans="1:8" customFormat="1" ht="15">
      <c r="A31" s="10"/>
      <c r="B31" s="10"/>
      <c r="C31" s="11"/>
      <c r="D31" s="11"/>
      <c r="E31" s="11"/>
      <c r="F31" s="11"/>
      <c r="G31" s="11"/>
      <c r="H31" s="11"/>
    </row>
    <row r="32" spans="1:8" s="2" customFormat="1" ht="12.75">
      <c r="A32" s="12" t="s">
        <v>14</v>
      </c>
      <c r="B32" s="12" t="s">
        <v>53</v>
      </c>
      <c r="C32" s="13">
        <f>ROUND(SUBTOTAL(9, C9:C31), 5)</f>
        <v>9057679.6099999994</v>
      </c>
      <c r="D32" s="13">
        <f>ROUND(SUBTOTAL(9, D9:D31), 5)</f>
        <v>9224610.9900000002</v>
      </c>
      <c r="E32" s="13">
        <f>C32-D32</f>
        <v>-166931.38000000082</v>
      </c>
      <c r="F32" s="13">
        <f>ROUND(SUBTOTAL(9, F9:F31), 5)</f>
        <v>52000665.079999998</v>
      </c>
      <c r="G32" s="13">
        <f>ROUND(SUBTOTAL(9, G9:G31), 5)</f>
        <v>51055388.640000001</v>
      </c>
      <c r="H32" s="13">
        <f>F32-G32</f>
        <v>945276.43999999762</v>
      </c>
    </row>
    <row r="33" spans="1:8">
      <c r="A33" s="14" t="s">
        <v>14</v>
      </c>
    </row>
    <row r="34" spans="1:8" s="2" customFormat="1" ht="12.75">
      <c r="A34" s="12" t="s">
        <v>54</v>
      </c>
    </row>
    <row r="35" spans="1:8" s="4" customFormat="1" ht="12.75">
      <c r="A35" s="8" t="s">
        <v>55</v>
      </c>
      <c r="B35" s="8" t="s">
        <v>56</v>
      </c>
      <c r="C35" s="9">
        <v>39625.18</v>
      </c>
      <c r="D35" s="9">
        <v>25066.67</v>
      </c>
      <c r="E35" s="9">
        <f t="shared" ref="E35:E70" si="2">C35-D35</f>
        <v>14558.510000000002</v>
      </c>
      <c r="F35" s="9">
        <v>119521.5</v>
      </c>
      <c r="G35" s="9">
        <v>125333.35</v>
      </c>
      <c r="H35" s="9">
        <f t="shared" ref="H35:H70" si="3">F35-G35</f>
        <v>-5811.8500000000058</v>
      </c>
    </row>
    <row r="36" spans="1:8" s="4" customFormat="1" ht="12.75">
      <c r="A36" s="8" t="s">
        <v>57</v>
      </c>
      <c r="B36" s="8" t="s">
        <v>58</v>
      </c>
      <c r="C36" s="9">
        <v>186780.56</v>
      </c>
      <c r="D36" s="9">
        <v>191666.67</v>
      </c>
      <c r="E36" s="9">
        <f t="shared" si="2"/>
        <v>-4886.1100000000151</v>
      </c>
      <c r="F36" s="9">
        <v>1296807.57</v>
      </c>
      <c r="G36" s="9">
        <v>958333.35</v>
      </c>
      <c r="H36" s="9">
        <f t="shared" si="3"/>
        <v>338474.22000000009</v>
      </c>
    </row>
    <row r="37" spans="1:8" s="4" customFormat="1" ht="12.75">
      <c r="A37" s="8" t="s">
        <v>59</v>
      </c>
      <c r="B37" s="8" t="s">
        <v>60</v>
      </c>
      <c r="C37" s="9">
        <v>576691.79</v>
      </c>
      <c r="D37" s="9">
        <v>308333.33</v>
      </c>
      <c r="E37" s="9">
        <f t="shared" si="2"/>
        <v>268358.46000000002</v>
      </c>
      <c r="F37" s="9">
        <v>2121823.2200000002</v>
      </c>
      <c r="G37" s="9">
        <v>1541666.65</v>
      </c>
      <c r="H37" s="9">
        <f t="shared" si="3"/>
        <v>580156.5700000003</v>
      </c>
    </row>
    <row r="38" spans="1:8" s="4" customFormat="1" ht="12.75">
      <c r="A38" s="8" t="s">
        <v>61</v>
      </c>
      <c r="B38" s="8" t="s">
        <v>62</v>
      </c>
      <c r="C38" s="9">
        <v>185442.94</v>
      </c>
      <c r="D38" s="9">
        <v>125000</v>
      </c>
      <c r="E38" s="9">
        <f t="shared" si="2"/>
        <v>60442.94</v>
      </c>
      <c r="F38" s="9">
        <v>571290.13</v>
      </c>
      <c r="G38" s="9">
        <v>625000</v>
      </c>
      <c r="H38" s="9">
        <f t="shared" si="3"/>
        <v>-53709.869999999995</v>
      </c>
    </row>
    <row r="39" spans="1:8" s="4" customFormat="1" ht="12.75">
      <c r="A39" s="8" t="s">
        <v>63</v>
      </c>
      <c r="B39" s="8" t="s">
        <v>64</v>
      </c>
      <c r="C39" s="9">
        <v>0</v>
      </c>
      <c r="D39" s="9">
        <v>583.33000000000004</v>
      </c>
      <c r="E39" s="9">
        <f t="shared" si="2"/>
        <v>-583.33000000000004</v>
      </c>
      <c r="F39" s="9">
        <v>2061</v>
      </c>
      <c r="G39" s="9">
        <v>2916.65</v>
      </c>
      <c r="H39" s="9">
        <f t="shared" si="3"/>
        <v>-855.65000000000009</v>
      </c>
    </row>
    <row r="40" spans="1:8" s="4" customFormat="1" ht="12.75">
      <c r="A40" s="8" t="s">
        <v>65</v>
      </c>
      <c r="B40" s="8" t="s">
        <v>66</v>
      </c>
      <c r="C40" s="9">
        <v>560</v>
      </c>
      <c r="D40" s="9">
        <v>0</v>
      </c>
      <c r="E40" s="9">
        <f t="shared" si="2"/>
        <v>560</v>
      </c>
      <c r="F40" s="9">
        <v>1210</v>
      </c>
      <c r="G40" s="9">
        <v>0</v>
      </c>
      <c r="H40" s="9">
        <f t="shared" si="3"/>
        <v>1210</v>
      </c>
    </row>
    <row r="41" spans="1:8" s="4" customFormat="1" ht="12.75">
      <c r="A41" s="8" t="s">
        <v>67</v>
      </c>
      <c r="B41" s="8" t="s">
        <v>68</v>
      </c>
      <c r="C41" s="9">
        <v>162383.34</v>
      </c>
      <c r="D41" s="9">
        <v>0</v>
      </c>
      <c r="E41" s="9">
        <f t="shared" si="2"/>
        <v>162383.34</v>
      </c>
      <c r="F41" s="9">
        <v>216664.08</v>
      </c>
      <c r="G41" s="9">
        <v>0</v>
      </c>
      <c r="H41" s="9">
        <f t="shared" si="3"/>
        <v>216664.08</v>
      </c>
    </row>
    <row r="42" spans="1:8" s="4" customFormat="1" ht="12.75">
      <c r="A42" s="8" t="s">
        <v>69</v>
      </c>
      <c r="B42" s="8" t="s">
        <v>70</v>
      </c>
      <c r="C42" s="9">
        <v>4173.12</v>
      </c>
      <c r="D42" s="9">
        <v>41666.67</v>
      </c>
      <c r="E42" s="9">
        <f t="shared" si="2"/>
        <v>-37493.549999999996</v>
      </c>
      <c r="F42" s="9">
        <v>510134.13</v>
      </c>
      <c r="G42" s="9">
        <v>208333.35</v>
      </c>
      <c r="H42" s="9">
        <f t="shared" si="3"/>
        <v>301800.78000000003</v>
      </c>
    </row>
    <row r="43" spans="1:8" s="4" customFormat="1" ht="12.75">
      <c r="A43" s="8" t="s">
        <v>71</v>
      </c>
      <c r="B43" s="8" t="s">
        <v>72</v>
      </c>
      <c r="C43" s="9">
        <v>70775</v>
      </c>
      <c r="D43" s="9">
        <v>58333.33</v>
      </c>
      <c r="E43" s="9">
        <f t="shared" si="2"/>
        <v>12441.669999999998</v>
      </c>
      <c r="F43" s="9">
        <v>158245.56</v>
      </c>
      <c r="G43" s="9">
        <v>291666.65000000002</v>
      </c>
      <c r="H43" s="9">
        <f t="shared" si="3"/>
        <v>-133421.09000000003</v>
      </c>
    </row>
    <row r="44" spans="1:8" s="4" customFormat="1" ht="12.75">
      <c r="A44" s="8" t="s">
        <v>73</v>
      </c>
      <c r="B44" s="8" t="s">
        <v>74</v>
      </c>
      <c r="C44" s="9">
        <v>0</v>
      </c>
      <c r="D44" s="9">
        <v>75000</v>
      </c>
      <c r="E44" s="9">
        <f t="shared" si="2"/>
        <v>-75000</v>
      </c>
      <c r="F44" s="9">
        <v>0</v>
      </c>
      <c r="G44" s="9">
        <v>375000</v>
      </c>
      <c r="H44" s="9">
        <f t="shared" si="3"/>
        <v>-375000</v>
      </c>
    </row>
    <row r="45" spans="1:8" s="4" customFormat="1" ht="12.75">
      <c r="A45" s="8" t="s">
        <v>75</v>
      </c>
      <c r="B45" s="8" t="s">
        <v>76</v>
      </c>
      <c r="C45" s="9">
        <v>120401</v>
      </c>
      <c r="D45" s="9">
        <v>58333.33</v>
      </c>
      <c r="E45" s="9">
        <f t="shared" si="2"/>
        <v>62067.67</v>
      </c>
      <c r="F45" s="9">
        <v>355843.68</v>
      </c>
      <c r="G45" s="9">
        <v>291666.65000000002</v>
      </c>
      <c r="H45" s="9">
        <f t="shared" si="3"/>
        <v>64177.02999999997</v>
      </c>
    </row>
    <row r="46" spans="1:8" s="4" customFormat="1" ht="12.75">
      <c r="A46" s="8" t="s">
        <v>77</v>
      </c>
      <c r="B46" s="8" t="s">
        <v>78</v>
      </c>
      <c r="C46" s="9">
        <v>8427</v>
      </c>
      <c r="D46" s="9">
        <v>0</v>
      </c>
      <c r="E46" s="9">
        <f t="shared" si="2"/>
        <v>8427</v>
      </c>
      <c r="F46" s="9">
        <v>40243</v>
      </c>
      <c r="G46" s="9">
        <v>0</v>
      </c>
      <c r="H46" s="9">
        <f t="shared" si="3"/>
        <v>40243</v>
      </c>
    </row>
    <row r="47" spans="1:8" s="4" customFormat="1" ht="12.75">
      <c r="A47" s="8" t="s">
        <v>79</v>
      </c>
      <c r="B47" s="8" t="s">
        <v>80</v>
      </c>
      <c r="C47" s="9">
        <v>2650</v>
      </c>
      <c r="D47" s="9">
        <v>5000</v>
      </c>
      <c r="E47" s="9">
        <f t="shared" si="2"/>
        <v>-2350</v>
      </c>
      <c r="F47" s="9">
        <v>12310</v>
      </c>
      <c r="G47" s="9">
        <v>25000</v>
      </c>
      <c r="H47" s="9">
        <f t="shared" si="3"/>
        <v>-12690</v>
      </c>
    </row>
    <row r="48" spans="1:8" s="4" customFormat="1" ht="12.75">
      <c r="A48" s="8" t="s">
        <v>81</v>
      </c>
      <c r="B48" s="8" t="s">
        <v>82</v>
      </c>
      <c r="C48" s="9">
        <v>1103957.23</v>
      </c>
      <c r="D48" s="9">
        <v>316880</v>
      </c>
      <c r="E48" s="9">
        <f t="shared" si="2"/>
        <v>787077.23</v>
      </c>
      <c r="F48" s="9">
        <v>2483621.85</v>
      </c>
      <c r="G48" s="9">
        <v>1584400</v>
      </c>
      <c r="H48" s="9">
        <f t="shared" si="3"/>
        <v>899221.85000000009</v>
      </c>
    </row>
    <row r="49" spans="1:8" s="4" customFormat="1" ht="12.75">
      <c r="A49" s="8" t="s">
        <v>83</v>
      </c>
      <c r="B49" s="8" t="s">
        <v>84</v>
      </c>
      <c r="C49" s="9">
        <v>2920</v>
      </c>
      <c r="D49" s="9">
        <v>133333.32999999999</v>
      </c>
      <c r="E49" s="9">
        <f t="shared" si="2"/>
        <v>-130413.32999999999</v>
      </c>
      <c r="F49" s="9">
        <v>433560.34</v>
      </c>
      <c r="G49" s="9">
        <v>666666.65</v>
      </c>
      <c r="H49" s="9">
        <f t="shared" si="3"/>
        <v>-233106.31</v>
      </c>
    </row>
    <row r="50" spans="1:8" s="4" customFormat="1" ht="12.75">
      <c r="A50" s="8" t="s">
        <v>85</v>
      </c>
      <c r="B50" s="8" t="s">
        <v>86</v>
      </c>
      <c r="C50" s="9">
        <v>14915.49</v>
      </c>
      <c r="D50" s="9">
        <v>33333.33</v>
      </c>
      <c r="E50" s="9">
        <f t="shared" si="2"/>
        <v>-18417.840000000004</v>
      </c>
      <c r="F50" s="9">
        <v>173067.99</v>
      </c>
      <c r="G50" s="9">
        <v>166666.65</v>
      </c>
      <c r="H50" s="9">
        <f t="shared" si="3"/>
        <v>6401.3399999999965</v>
      </c>
    </row>
    <row r="51" spans="1:8" s="4" customFormat="1" ht="12.75">
      <c r="A51" s="8" t="s">
        <v>87</v>
      </c>
      <c r="B51" s="8" t="s">
        <v>88</v>
      </c>
      <c r="C51" s="9">
        <v>6850</v>
      </c>
      <c r="D51" s="9">
        <v>50000</v>
      </c>
      <c r="E51" s="9">
        <f t="shared" si="2"/>
        <v>-43150</v>
      </c>
      <c r="F51" s="9">
        <v>57577.33</v>
      </c>
      <c r="G51" s="9">
        <v>250000</v>
      </c>
      <c r="H51" s="9">
        <f t="shared" si="3"/>
        <v>-192422.66999999998</v>
      </c>
    </row>
    <row r="52" spans="1:8" s="4" customFormat="1" ht="12.75">
      <c r="A52" s="8" t="s">
        <v>89</v>
      </c>
      <c r="B52" s="8" t="s">
        <v>90</v>
      </c>
      <c r="C52" s="9">
        <v>0</v>
      </c>
      <c r="D52" s="9">
        <v>0</v>
      </c>
      <c r="E52" s="9">
        <f t="shared" si="2"/>
        <v>0</v>
      </c>
      <c r="F52" s="9">
        <v>1990</v>
      </c>
      <c r="G52" s="9">
        <v>0</v>
      </c>
      <c r="H52" s="9">
        <f t="shared" si="3"/>
        <v>1990</v>
      </c>
    </row>
    <row r="53" spans="1:8" s="4" customFormat="1" ht="12.75">
      <c r="A53" s="8" t="s">
        <v>91</v>
      </c>
      <c r="B53" s="8" t="s">
        <v>92</v>
      </c>
      <c r="C53" s="9">
        <v>4554</v>
      </c>
      <c r="D53" s="9">
        <v>0</v>
      </c>
      <c r="E53" s="9">
        <f t="shared" si="2"/>
        <v>4554</v>
      </c>
      <c r="F53" s="9">
        <v>9654</v>
      </c>
      <c r="G53" s="9">
        <v>0</v>
      </c>
      <c r="H53" s="9">
        <f t="shared" si="3"/>
        <v>9654</v>
      </c>
    </row>
    <row r="54" spans="1:8" s="4" customFormat="1" ht="12.75">
      <c r="A54" s="8" t="s">
        <v>93</v>
      </c>
      <c r="B54" s="8" t="s">
        <v>94</v>
      </c>
      <c r="C54" s="9">
        <v>0</v>
      </c>
      <c r="D54" s="9">
        <v>0</v>
      </c>
      <c r="E54" s="9">
        <f t="shared" si="2"/>
        <v>0</v>
      </c>
      <c r="F54" s="9">
        <v>179507.52</v>
      </c>
      <c r="G54" s="9">
        <v>0</v>
      </c>
      <c r="H54" s="9">
        <f t="shared" si="3"/>
        <v>179507.52</v>
      </c>
    </row>
    <row r="55" spans="1:8" s="4" customFormat="1" ht="12.75">
      <c r="A55" s="8" t="s">
        <v>95</v>
      </c>
      <c r="B55" s="8" t="s">
        <v>96</v>
      </c>
      <c r="C55" s="9">
        <v>2100</v>
      </c>
      <c r="D55" s="9">
        <v>0</v>
      </c>
      <c r="E55" s="9">
        <f t="shared" si="2"/>
        <v>2100</v>
      </c>
      <c r="F55" s="9">
        <v>2500</v>
      </c>
      <c r="G55" s="9">
        <v>0</v>
      </c>
      <c r="H55" s="9">
        <f t="shared" si="3"/>
        <v>2500</v>
      </c>
    </row>
    <row r="56" spans="1:8" s="4" customFormat="1" ht="12.75">
      <c r="A56" s="8" t="s">
        <v>97</v>
      </c>
      <c r="B56" s="8" t="s">
        <v>98</v>
      </c>
      <c r="C56" s="9">
        <v>3015</v>
      </c>
      <c r="D56" s="9">
        <v>25000</v>
      </c>
      <c r="E56" s="9">
        <f t="shared" si="2"/>
        <v>-21985</v>
      </c>
      <c r="F56" s="9">
        <v>59576.5</v>
      </c>
      <c r="G56" s="9">
        <v>125000</v>
      </c>
      <c r="H56" s="9">
        <f t="shared" si="3"/>
        <v>-65423.5</v>
      </c>
    </row>
    <row r="57" spans="1:8" s="4" customFormat="1" ht="12.75">
      <c r="A57" s="8" t="s">
        <v>99</v>
      </c>
      <c r="B57" s="8" t="s">
        <v>100</v>
      </c>
      <c r="C57" s="9">
        <v>17553.28</v>
      </c>
      <c r="D57" s="9">
        <v>8333.33</v>
      </c>
      <c r="E57" s="9">
        <f t="shared" si="2"/>
        <v>9219.9499999999989</v>
      </c>
      <c r="F57" s="9">
        <v>22170.78</v>
      </c>
      <c r="G57" s="9">
        <v>41666.65</v>
      </c>
      <c r="H57" s="9">
        <f t="shared" si="3"/>
        <v>-19495.870000000003</v>
      </c>
    </row>
    <row r="58" spans="1:8" s="4" customFormat="1" ht="12.75">
      <c r="A58" s="8" t="s">
        <v>101</v>
      </c>
      <c r="B58" s="8" t="s">
        <v>102</v>
      </c>
      <c r="C58" s="9">
        <v>13087.32</v>
      </c>
      <c r="D58" s="9">
        <v>50000</v>
      </c>
      <c r="E58" s="9">
        <f t="shared" si="2"/>
        <v>-36912.68</v>
      </c>
      <c r="F58" s="9">
        <v>127665.27</v>
      </c>
      <c r="G58" s="9">
        <v>250000</v>
      </c>
      <c r="H58" s="9">
        <f t="shared" si="3"/>
        <v>-122334.73</v>
      </c>
    </row>
    <row r="59" spans="1:8" s="4" customFormat="1" ht="12.75">
      <c r="A59" s="8" t="s">
        <v>103</v>
      </c>
      <c r="B59" s="8" t="s">
        <v>104</v>
      </c>
      <c r="C59" s="9">
        <v>295</v>
      </c>
      <c r="D59" s="9">
        <v>1000</v>
      </c>
      <c r="E59" s="9">
        <f t="shared" si="2"/>
        <v>-705</v>
      </c>
      <c r="F59" s="9">
        <v>1875</v>
      </c>
      <c r="G59" s="9">
        <v>5000</v>
      </c>
      <c r="H59" s="9">
        <f t="shared" si="3"/>
        <v>-3125</v>
      </c>
    </row>
    <row r="60" spans="1:8" s="4" customFormat="1" ht="12.75">
      <c r="A60" s="8" t="s">
        <v>105</v>
      </c>
      <c r="B60" s="8" t="s">
        <v>106</v>
      </c>
      <c r="C60" s="9">
        <v>2500</v>
      </c>
      <c r="D60" s="9">
        <v>0</v>
      </c>
      <c r="E60" s="9">
        <f t="shared" si="2"/>
        <v>2500</v>
      </c>
      <c r="F60" s="9">
        <v>11350</v>
      </c>
      <c r="G60" s="9">
        <v>0</v>
      </c>
      <c r="H60" s="9">
        <f t="shared" si="3"/>
        <v>11350</v>
      </c>
    </row>
    <row r="61" spans="1:8" s="4" customFormat="1" ht="12.75">
      <c r="A61" s="8" t="s">
        <v>107</v>
      </c>
      <c r="B61" s="8" t="s">
        <v>108</v>
      </c>
      <c r="C61" s="9">
        <v>295</v>
      </c>
      <c r="D61" s="9">
        <v>0</v>
      </c>
      <c r="E61" s="9">
        <f t="shared" si="2"/>
        <v>295</v>
      </c>
      <c r="F61" s="9">
        <v>4265</v>
      </c>
      <c r="G61" s="9">
        <v>0</v>
      </c>
      <c r="H61" s="9">
        <f t="shared" si="3"/>
        <v>4265</v>
      </c>
    </row>
    <row r="62" spans="1:8" s="4" customFormat="1" ht="12.75">
      <c r="A62" s="8" t="s">
        <v>109</v>
      </c>
      <c r="B62" s="8" t="s">
        <v>110</v>
      </c>
      <c r="C62" s="9">
        <v>4800</v>
      </c>
      <c r="D62" s="9">
        <v>0</v>
      </c>
      <c r="E62" s="9">
        <f t="shared" si="2"/>
        <v>4800</v>
      </c>
      <c r="F62" s="9">
        <v>74258</v>
      </c>
      <c r="G62" s="9">
        <v>0</v>
      </c>
      <c r="H62" s="9">
        <f t="shared" si="3"/>
        <v>74258</v>
      </c>
    </row>
    <row r="63" spans="1:8" s="4" customFormat="1" ht="12.75">
      <c r="A63" s="8" t="s">
        <v>111</v>
      </c>
      <c r="B63" s="8" t="s">
        <v>112</v>
      </c>
      <c r="C63" s="9">
        <v>0</v>
      </c>
      <c r="D63" s="9">
        <v>158333.32999999999</v>
      </c>
      <c r="E63" s="9">
        <f t="shared" si="2"/>
        <v>-158333.32999999999</v>
      </c>
      <c r="F63" s="9">
        <v>0</v>
      </c>
      <c r="G63" s="9">
        <v>791666.65</v>
      </c>
      <c r="H63" s="9">
        <f t="shared" si="3"/>
        <v>-791666.65</v>
      </c>
    </row>
    <row r="64" spans="1:8" s="4" customFormat="1" ht="12.75">
      <c r="A64" s="8" t="s">
        <v>113</v>
      </c>
      <c r="B64" s="8" t="s">
        <v>114</v>
      </c>
      <c r="C64" s="9">
        <v>0</v>
      </c>
      <c r="D64" s="9">
        <v>0</v>
      </c>
      <c r="E64" s="9">
        <f t="shared" si="2"/>
        <v>0</v>
      </c>
      <c r="F64" s="9">
        <v>8000</v>
      </c>
      <c r="G64" s="9">
        <v>0</v>
      </c>
      <c r="H64" s="9">
        <f t="shared" si="3"/>
        <v>8000</v>
      </c>
    </row>
    <row r="65" spans="1:8" s="4" customFormat="1" ht="12.75">
      <c r="A65" s="8" t="s">
        <v>115</v>
      </c>
      <c r="B65" s="8" t="s">
        <v>116</v>
      </c>
      <c r="C65" s="9">
        <v>0</v>
      </c>
      <c r="D65" s="9">
        <v>0</v>
      </c>
      <c r="E65" s="9">
        <f t="shared" si="2"/>
        <v>0</v>
      </c>
      <c r="F65" s="9">
        <v>58587</v>
      </c>
      <c r="G65" s="9">
        <v>0</v>
      </c>
      <c r="H65" s="9">
        <f t="shared" si="3"/>
        <v>58587</v>
      </c>
    </row>
    <row r="66" spans="1:8" s="4" customFormat="1" ht="12.75">
      <c r="A66" s="8" t="s">
        <v>117</v>
      </c>
      <c r="B66" s="8" t="s">
        <v>118</v>
      </c>
      <c r="C66" s="9">
        <v>6000</v>
      </c>
      <c r="D66" s="9">
        <v>16666.669999999998</v>
      </c>
      <c r="E66" s="9">
        <f t="shared" si="2"/>
        <v>-10666.669999999998</v>
      </c>
      <c r="F66" s="9">
        <v>126578.29</v>
      </c>
      <c r="G66" s="9">
        <v>83333.350000000006</v>
      </c>
      <c r="H66" s="9">
        <f t="shared" si="3"/>
        <v>43244.939999999988</v>
      </c>
    </row>
    <row r="67" spans="1:8" s="4" customFormat="1" ht="12.75">
      <c r="A67" s="8" t="s">
        <v>119</v>
      </c>
      <c r="B67" s="8" t="s">
        <v>120</v>
      </c>
      <c r="C67" s="9">
        <v>0</v>
      </c>
      <c r="D67" s="9">
        <v>0</v>
      </c>
      <c r="E67" s="9">
        <f t="shared" si="2"/>
        <v>0</v>
      </c>
      <c r="F67" s="9">
        <v>79144.73</v>
      </c>
      <c r="G67" s="9">
        <v>0</v>
      </c>
      <c r="H67" s="9">
        <f t="shared" si="3"/>
        <v>79144.73</v>
      </c>
    </row>
    <row r="68" spans="1:8" s="4" customFormat="1" ht="12.75">
      <c r="A68" s="8" t="s">
        <v>121</v>
      </c>
      <c r="B68" s="8" t="s">
        <v>122</v>
      </c>
      <c r="C68" s="9">
        <v>0</v>
      </c>
      <c r="D68" s="9">
        <v>16666.669999999998</v>
      </c>
      <c r="E68" s="9">
        <f t="shared" si="2"/>
        <v>-16666.669999999998</v>
      </c>
      <c r="F68" s="9">
        <v>173299.1</v>
      </c>
      <c r="G68" s="9">
        <v>83333.350000000006</v>
      </c>
      <c r="H68" s="9">
        <f t="shared" si="3"/>
        <v>89965.75</v>
      </c>
    </row>
    <row r="69" spans="1:8" s="4" customFormat="1" ht="12.75">
      <c r="A69" s="8" t="s">
        <v>123</v>
      </c>
      <c r="B69" s="8" t="s">
        <v>124</v>
      </c>
      <c r="C69" s="9">
        <v>0</v>
      </c>
      <c r="D69" s="9">
        <v>0</v>
      </c>
      <c r="E69" s="9">
        <f t="shared" si="2"/>
        <v>0</v>
      </c>
      <c r="F69" s="9">
        <v>20000.060000000001</v>
      </c>
      <c r="G69" s="9">
        <v>0</v>
      </c>
      <c r="H69" s="9">
        <f t="shared" si="3"/>
        <v>20000.060000000001</v>
      </c>
    </row>
    <row r="70" spans="1:8" s="4" customFormat="1" ht="12.75">
      <c r="A70" s="8" t="s">
        <v>125</v>
      </c>
      <c r="B70" s="8" t="s">
        <v>126</v>
      </c>
      <c r="C70" s="9">
        <v>0</v>
      </c>
      <c r="D70" s="9">
        <v>16666.669999999998</v>
      </c>
      <c r="E70" s="9">
        <f t="shared" si="2"/>
        <v>-16666.669999999998</v>
      </c>
      <c r="F70" s="9">
        <v>0</v>
      </c>
      <c r="G70" s="9">
        <v>83333.350000000006</v>
      </c>
      <c r="H70" s="9">
        <f t="shared" si="3"/>
        <v>-83333.350000000006</v>
      </c>
    </row>
    <row r="71" spans="1:8" customFormat="1" ht="15">
      <c r="A71" s="10"/>
      <c r="B71" s="10"/>
      <c r="C71" s="11"/>
      <c r="D71" s="11"/>
      <c r="E71" s="11"/>
      <c r="F71" s="11"/>
      <c r="G71" s="11"/>
      <c r="H71" s="11"/>
    </row>
    <row r="72" spans="1:8" s="2" customFormat="1" ht="12.75">
      <c r="A72" s="12" t="s">
        <v>14</v>
      </c>
      <c r="B72" s="12" t="s">
        <v>53</v>
      </c>
      <c r="C72" s="13">
        <f>ROUND(SUBTOTAL(9, C33:C71), 5)</f>
        <v>2540752.25</v>
      </c>
      <c r="D72" s="13">
        <f>ROUND(SUBTOTAL(9, D33:D71), 5)</f>
        <v>1715196.66</v>
      </c>
      <c r="E72" s="13">
        <f>C72-D72</f>
        <v>825555.59000000008</v>
      </c>
      <c r="F72" s="13">
        <f>ROUND(SUBTOTAL(9, F33:F71), 5)</f>
        <v>9514402.6300000008</v>
      </c>
      <c r="G72" s="13">
        <f>ROUND(SUBTOTAL(9, G33:G71), 5)</f>
        <v>8575983.3000000007</v>
      </c>
      <c r="H72" s="13">
        <f>F72-G72</f>
        <v>938419.33000000007</v>
      </c>
    </row>
    <row r="73" spans="1:8">
      <c r="A73" s="14" t="s">
        <v>14</v>
      </c>
    </row>
    <row r="74" spans="1:8" s="2" customFormat="1" ht="12.75">
      <c r="A74" s="12" t="s">
        <v>127</v>
      </c>
    </row>
    <row r="75" spans="1:8" s="4" customFormat="1" ht="12.75">
      <c r="A75" s="8" t="s">
        <v>128</v>
      </c>
      <c r="B75" s="8" t="s">
        <v>129</v>
      </c>
      <c r="C75" s="9">
        <v>20748.98</v>
      </c>
      <c r="D75" s="9">
        <v>250000</v>
      </c>
      <c r="E75" s="9">
        <f t="shared" ref="E75:E97" si="4">C75-D75</f>
        <v>-229251.02</v>
      </c>
      <c r="F75" s="9">
        <v>596654.86</v>
      </c>
      <c r="G75" s="9">
        <v>1250000</v>
      </c>
      <c r="H75" s="9">
        <f t="shared" ref="H75:H97" si="5">F75-G75</f>
        <v>-653345.14</v>
      </c>
    </row>
    <row r="76" spans="1:8" s="4" customFormat="1" ht="12.75">
      <c r="A76" s="8" t="s">
        <v>130</v>
      </c>
      <c r="B76" s="8" t="s">
        <v>131</v>
      </c>
      <c r="C76" s="9">
        <v>9148</v>
      </c>
      <c r="D76" s="9">
        <v>25000</v>
      </c>
      <c r="E76" s="9">
        <f t="shared" si="4"/>
        <v>-15852</v>
      </c>
      <c r="F76" s="9">
        <v>78150</v>
      </c>
      <c r="G76" s="9">
        <v>125000</v>
      </c>
      <c r="H76" s="9">
        <f t="shared" si="5"/>
        <v>-46850</v>
      </c>
    </row>
    <row r="77" spans="1:8" s="4" customFormat="1" ht="12.75">
      <c r="A77" s="8" t="s">
        <v>132</v>
      </c>
      <c r="B77" s="8" t="s">
        <v>133</v>
      </c>
      <c r="C77" s="9">
        <v>0</v>
      </c>
      <c r="D77" s="9">
        <v>0</v>
      </c>
      <c r="E77" s="9">
        <f t="shared" si="4"/>
        <v>0</v>
      </c>
      <c r="F77" s="9">
        <v>56522</v>
      </c>
      <c r="G77" s="9">
        <v>0</v>
      </c>
      <c r="H77" s="9">
        <f t="shared" si="5"/>
        <v>56522</v>
      </c>
    </row>
    <row r="78" spans="1:8" s="4" customFormat="1" ht="12.75">
      <c r="A78" s="8" t="s">
        <v>134</v>
      </c>
      <c r="B78" s="8" t="s">
        <v>135</v>
      </c>
      <c r="C78" s="9">
        <v>16815</v>
      </c>
      <c r="D78" s="9">
        <v>1191666.67</v>
      </c>
      <c r="E78" s="9">
        <f t="shared" si="4"/>
        <v>-1174851.67</v>
      </c>
      <c r="F78" s="9">
        <v>16815</v>
      </c>
      <c r="G78" s="9">
        <v>1300000</v>
      </c>
      <c r="H78" s="9">
        <f t="shared" si="5"/>
        <v>-1283185</v>
      </c>
    </row>
    <row r="79" spans="1:8" s="4" customFormat="1" ht="12.75">
      <c r="A79" s="8" t="s">
        <v>136</v>
      </c>
      <c r="B79" s="8" t="s">
        <v>137</v>
      </c>
      <c r="C79" s="9">
        <v>0</v>
      </c>
      <c r="D79" s="9">
        <v>66666.67</v>
      </c>
      <c r="E79" s="9">
        <f t="shared" si="4"/>
        <v>-66666.67</v>
      </c>
      <c r="F79" s="9">
        <v>0</v>
      </c>
      <c r="G79" s="9">
        <v>333333.34999999998</v>
      </c>
      <c r="H79" s="9">
        <f t="shared" si="5"/>
        <v>-333333.34999999998</v>
      </c>
    </row>
    <row r="80" spans="1:8" s="4" customFormat="1" ht="12.75">
      <c r="A80" s="8" t="s">
        <v>138</v>
      </c>
      <c r="B80" s="8" t="s">
        <v>139</v>
      </c>
      <c r="C80" s="9">
        <v>48268.98</v>
      </c>
      <c r="D80" s="9">
        <v>25000</v>
      </c>
      <c r="E80" s="9">
        <f t="shared" si="4"/>
        <v>23268.980000000003</v>
      </c>
      <c r="F80" s="9">
        <v>143329.51</v>
      </c>
      <c r="G80" s="9">
        <v>125000</v>
      </c>
      <c r="H80" s="9">
        <f t="shared" si="5"/>
        <v>18329.510000000009</v>
      </c>
    </row>
    <row r="81" spans="1:8" s="4" customFormat="1" ht="12.75">
      <c r="A81" s="8" t="s">
        <v>140</v>
      </c>
      <c r="B81" s="8" t="s">
        <v>141</v>
      </c>
      <c r="C81" s="9">
        <v>0</v>
      </c>
      <c r="D81" s="9">
        <v>25000</v>
      </c>
      <c r="E81" s="9">
        <f t="shared" si="4"/>
        <v>-25000</v>
      </c>
      <c r="F81" s="9">
        <v>3165</v>
      </c>
      <c r="G81" s="9">
        <v>125000</v>
      </c>
      <c r="H81" s="9">
        <f t="shared" si="5"/>
        <v>-121835</v>
      </c>
    </row>
    <row r="82" spans="1:8" s="4" customFormat="1" ht="12.75">
      <c r="A82" s="8" t="s">
        <v>142</v>
      </c>
      <c r="B82" s="8" t="s">
        <v>143</v>
      </c>
      <c r="C82" s="9">
        <v>94</v>
      </c>
      <c r="D82" s="9">
        <v>833.33</v>
      </c>
      <c r="E82" s="9">
        <f t="shared" si="4"/>
        <v>-739.33</v>
      </c>
      <c r="F82" s="9">
        <v>2597.75</v>
      </c>
      <c r="G82" s="9">
        <v>4166.6499999999996</v>
      </c>
      <c r="H82" s="9">
        <f t="shared" si="5"/>
        <v>-1568.8999999999996</v>
      </c>
    </row>
    <row r="83" spans="1:8" s="4" customFormat="1" ht="12.75">
      <c r="A83" s="8" t="s">
        <v>144</v>
      </c>
      <c r="B83" s="8" t="s">
        <v>145</v>
      </c>
      <c r="C83" s="9">
        <v>32000</v>
      </c>
      <c r="D83" s="9">
        <v>25000</v>
      </c>
      <c r="E83" s="9">
        <f t="shared" si="4"/>
        <v>7000</v>
      </c>
      <c r="F83" s="9">
        <v>66000</v>
      </c>
      <c r="G83" s="9">
        <v>125000</v>
      </c>
      <c r="H83" s="9">
        <f t="shared" si="5"/>
        <v>-59000</v>
      </c>
    </row>
    <row r="84" spans="1:8" s="4" customFormat="1" ht="12.75">
      <c r="A84" s="8" t="s">
        <v>146</v>
      </c>
      <c r="B84" s="8" t="s">
        <v>147</v>
      </c>
      <c r="C84" s="9">
        <v>908.3</v>
      </c>
      <c r="D84" s="9">
        <v>0</v>
      </c>
      <c r="E84" s="9">
        <f t="shared" si="4"/>
        <v>908.3</v>
      </c>
      <c r="F84" s="9">
        <v>9295.5400000000009</v>
      </c>
      <c r="G84" s="9">
        <v>0</v>
      </c>
      <c r="H84" s="9">
        <f t="shared" si="5"/>
        <v>9295.5400000000009</v>
      </c>
    </row>
    <row r="85" spans="1:8" s="4" customFormat="1" ht="12.75">
      <c r="A85" s="8" t="s">
        <v>148</v>
      </c>
      <c r="B85" s="8" t="s">
        <v>149</v>
      </c>
      <c r="C85" s="9">
        <v>450</v>
      </c>
      <c r="D85" s="9">
        <v>0</v>
      </c>
      <c r="E85" s="9">
        <f t="shared" si="4"/>
        <v>450</v>
      </c>
      <c r="F85" s="9">
        <v>450</v>
      </c>
      <c r="G85" s="9">
        <v>0</v>
      </c>
      <c r="H85" s="9">
        <f t="shared" si="5"/>
        <v>450</v>
      </c>
    </row>
    <row r="86" spans="1:8" s="4" customFormat="1" ht="12.75">
      <c r="A86" s="8" t="s">
        <v>150</v>
      </c>
      <c r="B86" s="8" t="s">
        <v>151</v>
      </c>
      <c r="C86" s="9">
        <v>0</v>
      </c>
      <c r="D86" s="9">
        <v>800000</v>
      </c>
      <c r="E86" s="9">
        <f t="shared" si="4"/>
        <v>-800000</v>
      </c>
      <c r="F86" s="9">
        <v>2401500</v>
      </c>
      <c r="G86" s="9">
        <v>2485191.52</v>
      </c>
      <c r="H86" s="9">
        <f t="shared" si="5"/>
        <v>-83691.520000000019</v>
      </c>
    </row>
    <row r="87" spans="1:8" s="4" customFormat="1" ht="12.75">
      <c r="A87" s="8" t="s">
        <v>152</v>
      </c>
      <c r="B87" s="8" t="s">
        <v>153</v>
      </c>
      <c r="C87" s="9">
        <v>1500</v>
      </c>
      <c r="D87" s="9">
        <v>0</v>
      </c>
      <c r="E87" s="9">
        <f t="shared" si="4"/>
        <v>1500</v>
      </c>
      <c r="F87" s="9">
        <v>3103</v>
      </c>
      <c r="G87" s="9">
        <v>0</v>
      </c>
      <c r="H87" s="9">
        <f t="shared" si="5"/>
        <v>3103</v>
      </c>
    </row>
    <row r="88" spans="1:8" s="4" customFormat="1" ht="12.75">
      <c r="A88" s="8" t="s">
        <v>154</v>
      </c>
      <c r="B88" s="8" t="s">
        <v>155</v>
      </c>
      <c r="C88" s="9">
        <v>0</v>
      </c>
      <c r="D88" s="9">
        <v>0</v>
      </c>
      <c r="E88" s="9">
        <f t="shared" si="4"/>
        <v>0</v>
      </c>
      <c r="F88" s="9">
        <v>463</v>
      </c>
      <c r="G88" s="9">
        <v>0</v>
      </c>
      <c r="H88" s="9">
        <f t="shared" si="5"/>
        <v>463</v>
      </c>
    </row>
    <row r="89" spans="1:8" s="4" customFormat="1" ht="12.75">
      <c r="A89" s="8" t="s">
        <v>156</v>
      </c>
      <c r="B89" s="8" t="s">
        <v>157</v>
      </c>
      <c r="C89" s="9">
        <v>1512</v>
      </c>
      <c r="D89" s="9">
        <v>0</v>
      </c>
      <c r="E89" s="9">
        <f t="shared" si="4"/>
        <v>1512</v>
      </c>
      <c r="F89" s="9">
        <v>1512</v>
      </c>
      <c r="G89" s="9">
        <v>0</v>
      </c>
      <c r="H89" s="9">
        <f t="shared" si="5"/>
        <v>1512</v>
      </c>
    </row>
    <row r="90" spans="1:8" s="4" customFormat="1" ht="12.75">
      <c r="A90" s="8" t="s">
        <v>158</v>
      </c>
      <c r="B90" s="8" t="s">
        <v>159</v>
      </c>
      <c r="C90" s="9">
        <v>842</v>
      </c>
      <c r="D90" s="9">
        <v>29166.67</v>
      </c>
      <c r="E90" s="9">
        <f t="shared" si="4"/>
        <v>-28324.67</v>
      </c>
      <c r="F90" s="9">
        <v>116685.77</v>
      </c>
      <c r="G90" s="9">
        <v>145833.35</v>
      </c>
      <c r="H90" s="9">
        <f t="shared" si="5"/>
        <v>-29147.58</v>
      </c>
    </row>
    <row r="91" spans="1:8" s="4" customFormat="1" ht="12.75">
      <c r="A91" s="8" t="s">
        <v>160</v>
      </c>
      <c r="B91" s="8" t="s">
        <v>161</v>
      </c>
      <c r="C91" s="9">
        <v>59011.82</v>
      </c>
      <c r="D91" s="9">
        <v>83333.33</v>
      </c>
      <c r="E91" s="9">
        <f t="shared" si="4"/>
        <v>-24321.510000000002</v>
      </c>
      <c r="F91" s="9">
        <v>399447.99</v>
      </c>
      <c r="G91" s="9">
        <v>416666.65</v>
      </c>
      <c r="H91" s="9">
        <f t="shared" si="5"/>
        <v>-17218.660000000033</v>
      </c>
    </row>
    <row r="92" spans="1:8" s="4" customFormat="1" ht="12.75">
      <c r="A92" s="8" t="s">
        <v>162</v>
      </c>
      <c r="B92" s="8" t="s">
        <v>163</v>
      </c>
      <c r="C92" s="9">
        <v>428.34</v>
      </c>
      <c r="D92" s="9">
        <v>0</v>
      </c>
      <c r="E92" s="9">
        <f t="shared" si="4"/>
        <v>428.34</v>
      </c>
      <c r="F92" s="9">
        <v>428.34</v>
      </c>
      <c r="G92" s="9">
        <v>0</v>
      </c>
      <c r="H92" s="9">
        <f t="shared" si="5"/>
        <v>428.34</v>
      </c>
    </row>
    <row r="93" spans="1:8" s="4" customFormat="1" ht="12.75">
      <c r="A93" s="8" t="s">
        <v>164</v>
      </c>
      <c r="B93" s="8" t="s">
        <v>165</v>
      </c>
      <c r="C93" s="9">
        <v>0</v>
      </c>
      <c r="D93" s="9">
        <v>0</v>
      </c>
      <c r="E93" s="9">
        <f t="shared" si="4"/>
        <v>0</v>
      </c>
      <c r="F93" s="9">
        <v>9255.01</v>
      </c>
      <c r="G93" s="9">
        <v>0</v>
      </c>
      <c r="H93" s="9">
        <f t="shared" si="5"/>
        <v>9255.01</v>
      </c>
    </row>
    <row r="94" spans="1:8" s="4" customFormat="1" ht="12.75">
      <c r="A94" s="8" t="s">
        <v>166</v>
      </c>
      <c r="B94" s="8" t="s">
        <v>167</v>
      </c>
      <c r="C94" s="9">
        <v>1725</v>
      </c>
      <c r="D94" s="9">
        <v>8333.33</v>
      </c>
      <c r="E94" s="9">
        <f t="shared" si="4"/>
        <v>-6608.33</v>
      </c>
      <c r="F94" s="9">
        <v>10936.05</v>
      </c>
      <c r="G94" s="9">
        <v>41666.65</v>
      </c>
      <c r="H94" s="9">
        <f t="shared" si="5"/>
        <v>-30730.600000000002</v>
      </c>
    </row>
    <row r="95" spans="1:8" s="4" customFormat="1" ht="12.75">
      <c r="A95" s="8" t="s">
        <v>168</v>
      </c>
      <c r="B95" s="8" t="s">
        <v>169</v>
      </c>
      <c r="C95" s="9">
        <v>11450.08</v>
      </c>
      <c r="D95" s="9">
        <v>16666.669999999998</v>
      </c>
      <c r="E95" s="9">
        <f t="shared" si="4"/>
        <v>-5216.5899999999983</v>
      </c>
      <c r="F95" s="9">
        <v>126953.21</v>
      </c>
      <c r="G95" s="9">
        <v>83333.350000000006</v>
      </c>
      <c r="H95" s="9">
        <f t="shared" si="5"/>
        <v>43619.86</v>
      </c>
    </row>
    <row r="96" spans="1:8" s="4" customFormat="1" ht="12.75">
      <c r="A96" s="8" t="s">
        <v>170</v>
      </c>
      <c r="B96" s="8" t="s">
        <v>171</v>
      </c>
      <c r="C96" s="9">
        <v>13218.71</v>
      </c>
      <c r="D96" s="9">
        <v>0</v>
      </c>
      <c r="E96" s="9">
        <f t="shared" si="4"/>
        <v>13218.71</v>
      </c>
      <c r="F96" s="9">
        <v>13363.71</v>
      </c>
      <c r="G96" s="9">
        <v>0</v>
      </c>
      <c r="H96" s="9">
        <f t="shared" si="5"/>
        <v>13363.71</v>
      </c>
    </row>
    <row r="97" spans="1:8" s="4" customFormat="1" ht="12.75">
      <c r="A97" s="8" t="s">
        <v>172</v>
      </c>
      <c r="B97" s="8" t="s">
        <v>173</v>
      </c>
      <c r="C97" s="9">
        <v>8221.25</v>
      </c>
      <c r="D97" s="9">
        <v>0</v>
      </c>
      <c r="E97" s="9">
        <f t="shared" si="4"/>
        <v>8221.25</v>
      </c>
      <c r="F97" s="9">
        <v>95526.16</v>
      </c>
      <c r="G97" s="9">
        <v>0</v>
      </c>
      <c r="H97" s="9">
        <f t="shared" si="5"/>
        <v>95526.16</v>
      </c>
    </row>
    <row r="98" spans="1:8" customFormat="1" ht="15">
      <c r="A98" s="10"/>
      <c r="B98" s="10"/>
      <c r="C98" s="11"/>
      <c r="D98" s="11"/>
      <c r="E98" s="11"/>
      <c r="F98" s="11"/>
      <c r="G98" s="11"/>
      <c r="H98" s="11"/>
    </row>
    <row r="99" spans="1:8" s="2" customFormat="1" ht="12.75">
      <c r="A99" s="12" t="s">
        <v>14</v>
      </c>
      <c r="B99" s="12" t="s">
        <v>53</v>
      </c>
      <c r="C99" s="13">
        <f>ROUND(SUBTOTAL(9, C73:C98), 5)</f>
        <v>226342.46</v>
      </c>
      <c r="D99" s="13">
        <f>ROUND(SUBTOTAL(9, D73:D98), 5)</f>
        <v>2546666.67</v>
      </c>
      <c r="E99" s="13">
        <f>C99-D99</f>
        <v>-2320324.21</v>
      </c>
      <c r="F99" s="13">
        <f>ROUND(SUBTOTAL(9, F73:F98), 5)</f>
        <v>4152153.9</v>
      </c>
      <c r="G99" s="13">
        <f>ROUND(SUBTOTAL(9, G73:G98), 5)</f>
        <v>6560191.5199999996</v>
      </c>
      <c r="H99" s="13">
        <f>F99-G99</f>
        <v>-2408037.6199999996</v>
      </c>
    </row>
    <row r="100" spans="1:8">
      <c r="A100" s="14" t="s">
        <v>14</v>
      </c>
    </row>
    <row r="101" spans="1:8" s="2" customFormat="1" ht="12.75">
      <c r="A101" s="12" t="s">
        <v>174</v>
      </c>
    </row>
    <row r="102" spans="1:8" s="4" customFormat="1" ht="12.75">
      <c r="A102" s="8" t="s">
        <v>175</v>
      </c>
      <c r="B102" s="8" t="s">
        <v>176</v>
      </c>
      <c r="C102" s="9">
        <v>0</v>
      </c>
      <c r="D102" s="9">
        <v>0</v>
      </c>
      <c r="E102" s="9">
        <f>C102-D102</f>
        <v>0</v>
      </c>
      <c r="F102" s="9">
        <v>11000</v>
      </c>
      <c r="G102" s="9">
        <v>0</v>
      </c>
      <c r="H102" s="9">
        <f>F102-G102</f>
        <v>11000</v>
      </c>
    </row>
    <row r="103" spans="1:8" customFormat="1" ht="15">
      <c r="A103" s="10"/>
      <c r="B103" s="10"/>
      <c r="C103" s="11"/>
      <c r="D103" s="11"/>
      <c r="E103" s="11"/>
      <c r="F103" s="11"/>
      <c r="G103" s="11"/>
      <c r="H103" s="11"/>
    </row>
    <row r="104" spans="1:8" s="2" customFormat="1" ht="12.75">
      <c r="A104" s="12" t="s">
        <v>14</v>
      </c>
      <c r="B104" s="12" t="s">
        <v>53</v>
      </c>
      <c r="C104" s="13">
        <f>ROUND(SUBTOTAL(9, C100:C103), 5)</f>
        <v>0</v>
      </c>
      <c r="D104" s="13">
        <f>ROUND(SUBTOTAL(9, D100:D103), 5)</f>
        <v>0</v>
      </c>
      <c r="E104" s="13">
        <f>C104-D104</f>
        <v>0</v>
      </c>
      <c r="F104" s="13">
        <f>ROUND(SUBTOTAL(9, F100:F103), 5)</f>
        <v>11000</v>
      </c>
      <c r="G104" s="13">
        <f>ROUND(SUBTOTAL(9, G100:G103), 5)</f>
        <v>0</v>
      </c>
      <c r="H104" s="13">
        <f>F104-G104</f>
        <v>11000</v>
      </c>
    </row>
    <row r="105" spans="1:8">
      <c r="A105" s="14" t="s">
        <v>14</v>
      </c>
    </row>
    <row r="106" spans="1:8" s="2" customFormat="1" ht="12.75">
      <c r="A106" s="12" t="s">
        <v>177</v>
      </c>
    </row>
    <row r="107" spans="1:8" s="4" customFormat="1" ht="12.75">
      <c r="A107" s="8" t="s">
        <v>186</v>
      </c>
      <c r="B107" s="8" t="s">
        <v>178</v>
      </c>
      <c r="C107" s="9">
        <v>0</v>
      </c>
      <c r="D107" s="9">
        <v>0</v>
      </c>
      <c r="E107" s="9">
        <f>C107-D107</f>
        <v>0</v>
      </c>
      <c r="F107" s="9">
        <v>60324.51</v>
      </c>
      <c r="G107" s="9">
        <v>100000</v>
      </c>
      <c r="H107" s="9">
        <f>F107-G107</f>
        <v>-39675.49</v>
      </c>
    </row>
    <row r="108" spans="1:8" s="4" customFormat="1" ht="12.75">
      <c r="A108" s="8" t="s">
        <v>187</v>
      </c>
      <c r="B108" s="8" t="s">
        <v>188</v>
      </c>
      <c r="C108" s="9">
        <v>0</v>
      </c>
      <c r="D108" s="9">
        <v>0</v>
      </c>
      <c r="E108" s="9">
        <v>0</v>
      </c>
      <c r="F108" s="9">
        <v>21191.99</v>
      </c>
      <c r="G108" s="9">
        <v>0</v>
      </c>
      <c r="H108" s="9">
        <v>21191.99</v>
      </c>
    </row>
    <row r="109" spans="1:8" s="4" customFormat="1" ht="12.75">
      <c r="A109" s="8" t="s">
        <v>189</v>
      </c>
      <c r="B109" s="8" t="s">
        <v>179</v>
      </c>
      <c r="C109" s="9">
        <v>1644521.18</v>
      </c>
      <c r="D109" s="9">
        <v>0</v>
      </c>
      <c r="E109" s="9">
        <f>C109-D109</f>
        <v>1644521.18</v>
      </c>
      <c r="F109" s="9">
        <v>4145971.98</v>
      </c>
      <c r="G109" s="9">
        <v>3800000</v>
      </c>
      <c r="H109" s="9">
        <f>F109-G109</f>
        <v>345971.98</v>
      </c>
    </row>
    <row r="110" spans="1:8" s="4" customFormat="1" ht="12.75">
      <c r="A110" s="8" t="s">
        <v>190</v>
      </c>
      <c r="B110" s="8" t="s">
        <v>191</v>
      </c>
      <c r="C110" s="9">
        <v>634696.18000000005</v>
      </c>
      <c r="D110" s="9">
        <v>0</v>
      </c>
      <c r="E110" s="9">
        <v>634696.18000000005</v>
      </c>
      <c r="F110" s="9">
        <v>1490424.32</v>
      </c>
      <c r="G110" s="9">
        <v>3000000</v>
      </c>
      <c r="H110" s="9">
        <v>-1509575.6799999999</v>
      </c>
    </row>
    <row r="111" spans="1:8" s="4" customFormat="1" ht="12.75">
      <c r="A111" s="8" t="s">
        <v>192</v>
      </c>
      <c r="B111" s="8" t="s">
        <v>180</v>
      </c>
      <c r="C111" s="9">
        <v>0</v>
      </c>
      <c r="D111" s="9">
        <v>0</v>
      </c>
      <c r="E111" s="9">
        <f>C111-D111</f>
        <v>0</v>
      </c>
      <c r="F111" s="9">
        <v>0</v>
      </c>
      <c r="G111" s="9">
        <v>50000.01</v>
      </c>
      <c r="H111" s="9">
        <f>F111-G111</f>
        <v>-50000.01</v>
      </c>
    </row>
    <row r="112" spans="1:8" s="4" customFormat="1" ht="12.75">
      <c r="A112" s="8" t="s">
        <v>193</v>
      </c>
      <c r="B112" s="8" t="s">
        <v>181</v>
      </c>
      <c r="C112" s="9">
        <v>0</v>
      </c>
      <c r="D112" s="9">
        <v>2300000</v>
      </c>
      <c r="E112" s="9">
        <f>C112-D112</f>
        <v>-2300000</v>
      </c>
      <c r="F112" s="9">
        <v>0</v>
      </c>
      <c r="G112" s="9">
        <v>2300000</v>
      </c>
      <c r="H112" s="9">
        <f>F112-G112</f>
        <v>-2300000</v>
      </c>
    </row>
    <row r="113" spans="1:8" s="4" customFormat="1" ht="12.75">
      <c r="A113" s="8" t="s">
        <v>182</v>
      </c>
      <c r="B113" s="8" t="s">
        <v>183</v>
      </c>
      <c r="C113" s="9">
        <v>0</v>
      </c>
      <c r="D113" s="9">
        <v>1000000</v>
      </c>
      <c r="E113" s="9">
        <f>C113-D113</f>
        <v>-1000000</v>
      </c>
      <c r="F113" s="9">
        <v>0</v>
      </c>
      <c r="G113" s="9">
        <v>1000000</v>
      </c>
      <c r="H113" s="9">
        <f>F113-G113</f>
        <v>-1000000</v>
      </c>
    </row>
    <row r="114" spans="1:8" customFormat="1" ht="15">
      <c r="A114" s="10"/>
      <c r="B114" s="10"/>
      <c r="C114" s="11"/>
      <c r="D114" s="11"/>
      <c r="E114" s="11"/>
      <c r="F114" s="11"/>
      <c r="G114" s="11"/>
      <c r="H114" s="11"/>
    </row>
    <row r="115" spans="1:8" s="2" customFormat="1" ht="13.5" thickBot="1">
      <c r="A115" s="12" t="s">
        <v>14</v>
      </c>
      <c r="B115" s="12" t="s">
        <v>53</v>
      </c>
      <c r="C115" s="13">
        <f>ROUND(SUBTOTAL(9, C105:C114), 5)</f>
        <v>2279217.36</v>
      </c>
      <c r="D115" s="13">
        <f>ROUND(SUBTOTAL(9, D105:D114), 5)</f>
        <v>3300000</v>
      </c>
      <c r="E115" s="13">
        <f>C115-D115</f>
        <v>-1020782.6400000001</v>
      </c>
      <c r="F115" s="13">
        <f>ROUND(SUBTOTAL(9, F105:F114), 5)</f>
        <v>5717912.7999999998</v>
      </c>
      <c r="G115" s="13">
        <f>ROUND(SUBTOTAL(9, G105:G114), 5)</f>
        <v>10250000.01</v>
      </c>
      <c r="H115" s="13">
        <f>F115-G115</f>
        <v>-4532087.21</v>
      </c>
    </row>
    <row r="116" spans="1:8" customFormat="1" thickTop="1">
      <c r="A116" s="10"/>
      <c r="B116" s="10"/>
      <c r="C116" s="15"/>
      <c r="D116" s="15"/>
      <c r="E116" s="15"/>
      <c r="F116" s="15"/>
      <c r="G116" s="15"/>
      <c r="H116" s="15"/>
    </row>
    <row r="117" spans="1:8" s="2" customFormat="1" ht="12.75">
      <c r="A117" s="12" t="s">
        <v>14</v>
      </c>
      <c r="B117" s="12" t="s">
        <v>184</v>
      </c>
      <c r="C117" s="13">
        <f>ROUND(C32+C72+C99+C104+C115, 5)</f>
        <v>14103991.68</v>
      </c>
      <c r="D117" s="13">
        <f>ROUND(D32+D72+D99+D104+D115, 5)</f>
        <v>16786474.32</v>
      </c>
      <c r="E117" s="13">
        <f>C117-D117</f>
        <v>-2682482.6400000006</v>
      </c>
      <c r="F117" s="13">
        <f>ROUND(F32+F72+F99+F104+F115, 5)</f>
        <v>71396134.409999996</v>
      </c>
      <c r="G117" s="13">
        <f>ROUND(G32+G72+G99+G104+G115, 5)</f>
        <v>76441563.469999999</v>
      </c>
      <c r="H117" s="13">
        <f>F117-G117</f>
        <v>-5045429.0600000024</v>
      </c>
    </row>
    <row r="118" spans="1:8" customFormat="1" ht="15">
      <c r="A118" s="10"/>
      <c r="B118" s="10"/>
      <c r="C118" s="11"/>
      <c r="D118" s="11"/>
      <c r="E118" s="11"/>
      <c r="F118" s="11"/>
      <c r="G118" s="11"/>
      <c r="H118" s="11"/>
    </row>
    <row r="119" spans="1:8">
      <c r="A119" s="14" t="s">
        <v>14</v>
      </c>
    </row>
    <row r="120" spans="1:8" customFormat="1" ht="15">
      <c r="A120" s="10"/>
      <c r="B120" s="10"/>
      <c r="C120" s="11"/>
      <c r="D120" s="11"/>
      <c r="E120" s="11"/>
      <c r="F120" s="11"/>
      <c r="G120" s="11"/>
      <c r="H120" s="11"/>
    </row>
    <row r="121" spans="1:8" s="2" customFormat="1" ht="13.5" thickBot="1">
      <c r="A121" s="12" t="s">
        <v>14</v>
      </c>
      <c r="B121" s="12" t="s">
        <v>185</v>
      </c>
      <c r="C121" s="13">
        <f>-(ROUND(-C7+C117-SUBTOTAL(9, C119:C120), 5))</f>
        <v>914119.76</v>
      </c>
      <c r="D121" s="13">
        <f>-(ROUND(-D7+D117-SUBTOTAL(9, D119:D120), 5))</f>
        <v>-1768362.88</v>
      </c>
      <c r="E121" s="13">
        <f>C121-D121</f>
        <v>2682482.6399999997</v>
      </c>
      <c r="F121" s="13">
        <f>-(ROUND(-F7+F117-SUBTOTAL(9, F119:F120), 5))</f>
        <v>8694422.7899999991</v>
      </c>
      <c r="G121" s="13">
        <f>-(ROUND(-G7+G117-SUBTOTAL(9, G119:G120), 5))</f>
        <v>4134185.25</v>
      </c>
      <c r="H121" s="13">
        <f>F121-G121</f>
        <v>4560237.5399999991</v>
      </c>
    </row>
    <row r="122" spans="1:8" customFormat="1" ht="16.5" thickTop="1" thickBot="1">
      <c r="A122" s="16"/>
      <c r="B122" s="16"/>
      <c r="C122" s="17"/>
      <c r="D122" s="17"/>
      <c r="E122" s="17"/>
      <c r="F122" s="17"/>
      <c r="G122" s="17"/>
      <c r="H122" s="17"/>
    </row>
  </sheetData>
  <pageMargins left="0.70866141732283472" right="0.70866141732283472" top="1.7716535433070868" bottom="0.6692913385826772" header="0.31496062992125984" footer="0.31496062992125984"/>
  <pageSetup scale="87" fitToHeight="0" orientation="landscape" r:id="rId1"/>
  <headerFooter>
    <oddHeader>&amp;C&amp;"Times New Roman,Normal"&amp;18&amp;EEjecución Presupuestaria Mayo 2017</oddHeader>
    <oddFooter>&amp;L&amp;08&amp;"MS San Serif"&amp;R&amp;08&amp;"MS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Aguiar</dc:creator>
  <cp:lastModifiedBy>jberiguete</cp:lastModifiedBy>
  <cp:lastPrinted>2017-11-20T15:51:42Z</cp:lastPrinted>
  <dcterms:created xsi:type="dcterms:W3CDTF">2017-06-06T13:22:18Z</dcterms:created>
  <dcterms:modified xsi:type="dcterms:W3CDTF">2017-11-20T15:51:43Z</dcterms:modified>
</cp:coreProperties>
</file>