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70" windowHeight="8220"/>
  </bookViews>
  <sheets>
    <sheet name="Presupuesto" sheetId="1" r:id="rId1"/>
  </sheets>
  <definedNames>
    <definedName name="_xlnm.Print_Titles" localSheetId="0">Presupuesto!$1:$1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/>
  <c r="E98"/>
  <c r="G98"/>
  <c r="F98"/>
  <c r="D98"/>
  <c r="C98"/>
  <c r="H94"/>
  <c r="E94"/>
  <c r="G94"/>
  <c r="F94"/>
  <c r="D94"/>
  <c r="C94"/>
  <c r="H92"/>
  <c r="E92"/>
  <c r="G92"/>
  <c r="F92"/>
  <c r="D92"/>
  <c r="C92"/>
  <c r="H88"/>
  <c r="E88"/>
  <c r="G88"/>
  <c r="F88"/>
  <c r="D88"/>
  <c r="C88"/>
  <c r="H86"/>
  <c r="E86"/>
  <c r="H83"/>
  <c r="E83"/>
  <c r="G83"/>
  <c r="F83"/>
  <c r="D83"/>
  <c r="C83"/>
  <c r="H81"/>
  <c r="E81"/>
  <c r="H80"/>
  <c r="E80"/>
  <c r="H79"/>
  <c r="E79"/>
  <c r="H78"/>
  <c r="E78"/>
  <c r="H77"/>
  <c r="E77"/>
  <c r="H76"/>
  <c r="E76"/>
  <c r="H75"/>
  <c r="E75"/>
  <c r="H74"/>
  <c r="E74"/>
  <c r="H73"/>
  <c r="E73"/>
  <c r="H72"/>
  <c r="E72"/>
  <c r="H71"/>
  <c r="E71"/>
  <c r="H70"/>
  <c r="E70"/>
  <c r="H69"/>
  <c r="E69"/>
  <c r="H68"/>
  <c r="E68"/>
  <c r="H67"/>
  <c r="E67"/>
  <c r="H66"/>
  <c r="E66"/>
  <c r="H65"/>
  <c r="E65"/>
  <c r="H64"/>
  <c r="E64"/>
  <c r="H61"/>
  <c r="E61"/>
  <c r="G61"/>
  <c r="F61"/>
  <c r="D61"/>
  <c r="C61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H29"/>
  <c r="E29"/>
  <c r="H26"/>
  <c r="E26"/>
  <c r="G26"/>
  <c r="F26"/>
  <c r="D26"/>
  <c r="C26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6"/>
  <c r="E6"/>
  <c r="G6"/>
  <c r="F6"/>
  <c r="D6"/>
  <c r="C6"/>
  <c r="H4"/>
  <c r="E4"/>
  <c r="H3"/>
  <c r="E3"/>
</calcChain>
</file>

<file path=xl/sharedStrings.xml><?xml version="1.0" encoding="utf-8"?>
<sst xmlns="http://schemas.openxmlformats.org/spreadsheetml/2006/main" count="168" uniqueCount="149">
  <si>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</si>
  <si>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</si>
  <si>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</si>
  <si>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</si>
  <si>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</si>
  <si>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</si>
  <si>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</si>
  <si>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</si>
  <si>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</si>
  <si>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</si>
  <si>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</si>
  <si>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</si>
  <si>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/>
  </si>
  <si>
    <t>Total Ingresos</t>
  </si>
  <si>
    <t>GASTOS CORRIENTES</t>
  </si>
  <si>
    <t>Servicios Personales</t>
  </si>
  <si>
    <t>211101</t>
  </si>
  <si>
    <t>Sueldos fijos</t>
  </si>
  <si>
    <t>211201</t>
  </si>
  <si>
    <t>Sueldos al personal contratado</t>
  </si>
  <si>
    <t>211204</t>
  </si>
  <si>
    <t>Sueldos al personal por servic</t>
  </si>
  <si>
    <t>211205</t>
  </si>
  <si>
    <t>Sueldo al personal nominal en</t>
  </si>
  <si>
    <t>211401</t>
  </si>
  <si>
    <t>Regalia pascual</t>
  </si>
  <si>
    <t>211504</t>
  </si>
  <si>
    <t>Proporcion de vacaciones no di</t>
  </si>
  <si>
    <t>212204</t>
  </si>
  <si>
    <t>Prima de transporte</t>
  </si>
  <si>
    <t>212205</t>
  </si>
  <si>
    <t>Compensación servicios de Segu</t>
  </si>
  <si>
    <t>212206</t>
  </si>
  <si>
    <t>Compensación por resultados</t>
  </si>
  <si>
    <t>213201</t>
  </si>
  <si>
    <t>Gastos de representación en el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</si>
  <si>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</si>
  <si>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</si>
  <si>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</si>
  <si>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</si>
  <si>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</si>
  <si>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</si>
  <si>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</si>
  <si>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</si>
  <si>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</si>
  <si>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</si>
  <si>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</si>
  <si>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</si>
  <si>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</si>
  <si>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</si>
  <si>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</si>
  <si>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</si>
  <si>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221701</t>
  </si>
  <si>
    <t>Agua</t>
  </si>
  <si>
    <t>221801</t>
  </si>
  <si>
    <t>Recolección de residuos sólido</t>
  </si>
  <si>
    <t>222101</t>
  </si>
  <si>
    <t>Publicidad y propaganda</t>
  </si>
  <si>
    <t>222201</t>
  </si>
  <si>
    <t>Impresión y encuadernación</t>
  </si>
  <si>
    <t>223101</t>
  </si>
  <si>
    <t>Viáticos dentro del país</t>
  </si>
  <si>
    <t>224101</t>
  </si>
  <si>
    <t>Pasajes</t>
  </si>
  <si>
    <t>224201</t>
  </si>
  <si>
    <t>Fletes</t>
  </si>
  <si>
    <t>224401</t>
  </si>
  <si>
    <t>Peaje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</si>
  <si>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</si>
  <si>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</si>
  <si>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</si>
  <si>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</si>
  <si>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</si>
  <si>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</si>
  <si>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</si>
  <si>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</si>
  <si>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227104</t>
  </si>
  <si>
    <t>Mantenimiento y Reparacion var</t>
  </si>
  <si>
    <t>227106</t>
  </si>
  <si>
    <t>Instalaciones Electricas</t>
  </si>
  <si>
    <t>227107</t>
  </si>
  <si>
    <t>Servicios Pintura y Derivados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</si>
  <si>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</si>
  <si>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</si>
  <si>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</si>
  <si>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</si>
  <si>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</si>
  <si>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</si>
  <si>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228201</t>
  </si>
  <si>
    <t>Comisiones y gastos bancarios</t>
  </si>
  <si>
    <t>228501</t>
  </si>
  <si>
    <t>Fumigacion</t>
  </si>
  <si>
    <t>228502</t>
  </si>
  <si>
    <t>Lavanderia</t>
  </si>
  <si>
    <t>228503</t>
  </si>
  <si>
    <t>Limpieza e Higiene</t>
  </si>
  <si>
    <t>228602</t>
  </si>
  <si>
    <t>Festividades</t>
  </si>
  <si>
    <t>228702</t>
  </si>
  <si>
    <t>Servicios jurídicos</t>
  </si>
  <si>
    <t>228704</t>
  </si>
  <si>
    <t>Servicios de capacitación</t>
  </si>
  <si>
    <t>228706</t>
  </si>
  <si>
    <t>Otros servicios técnicos profe</t>
  </si>
  <si>
    <t>228904</t>
  </si>
  <si>
    <t>Otros Gastos por Indemnizacion</t>
  </si>
  <si>
    <t>Materiales y Suministros</t>
  </si>
  <si>
    <t>231101</t>
  </si>
  <si>
    <t>Alimentos y bebidas para perso</t>
  </si>
  <si>
    <t>231303</t>
  </si>
  <si>
    <t>Productos Forestales</t>
  </si>
  <si>
    <t>232201</t>
  </si>
  <si>
    <t>Acabados Textiles</t>
  </si>
  <si>
    <t>233201</t>
  </si>
  <si>
    <t>Productos de papel y cartón</t>
  </si>
  <si>
    <t>233401</t>
  </si>
  <si>
    <t>Libros, revistas y periódicos</t>
  </si>
  <si>
    <t>234101</t>
  </si>
  <si>
    <t>Productos medicinales para uso</t>
  </si>
  <si>
    <t>235301</t>
  </si>
  <si>
    <t>Llantas y neumáticos</t>
  </si>
  <si>
    <t>235501</t>
  </si>
  <si>
    <t>Articulos Plasticos</t>
  </si>
  <si>
    <t>237101</t>
  </si>
  <si>
    <t>Gasolina</t>
  </si>
  <si>
    <t>237104</t>
  </si>
  <si>
    <t>Gas Propano</t>
  </si>
  <si>
    <t>237205</t>
  </si>
  <si>
    <t>Insecticida,Fumigantes y otros</t>
  </si>
  <si>
    <t>239101</t>
  </si>
  <si>
    <t>Material para limpieza</t>
  </si>
  <si>
    <t>239201</t>
  </si>
  <si>
    <t>Utiles de escritorio, oficina</t>
  </si>
  <si>
    <t>239401</t>
  </si>
  <si>
    <t>Utiles Destinados Activ.Deport</t>
  </si>
  <si>
    <t>239501</t>
  </si>
  <si>
    <t>Utiles de cocina y comedor</t>
  </si>
  <si>
    <t>239601</t>
  </si>
  <si>
    <t>Productos eléctricos y afines</t>
  </si>
  <si>
    <t>239801</t>
  </si>
  <si>
    <t>Otros Repuestos y Accesorios M</t>
  </si>
  <si>
    <t>239901</t>
  </si>
  <si>
    <t>Productos y útiles varios n.i.</t>
  </si>
  <si>
    <t>Transferencias Corrientes</t>
  </si>
  <si>
    <t>241201</t>
  </si>
  <si>
    <t>Ayudas y Donaciones</t>
  </si>
  <si>
    <t>Activos no Financieros</t>
  </si>
  <si>
    <t>Total Egresos y Gastos</t>
  </si>
  <si>
    <t>Resultado Operacional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</si>
</sst>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4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wrapText="1"/>
    </xf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"/>
  <sheetViews>
    <sheetView tabSelected="1" workbookViewId="0">
      <pane ySplit="1" topLeftCell="A2" activePane="bottomLeft" state="frozenSplit"/>
      <selection pane="bottomLeft" activeCell="B39" sqref="B39"/>
    </sheetView>
  </sheetViews>
  <sheetFormatPr baseColWidth="10" defaultRowHeight="15.75"/>
  <cols>
    <col min="1" max="1" width="17.7109375" style="1" customWidth="1"/>
    <col min="2" max="2" width="27.7109375" style="1" customWidth="1"/>
    <col min="3" max="3" width="12.42578125" style="1" bestFit="1" customWidth="1"/>
    <col min="4" max="4" width="10.5703125" style="1" bestFit="1" customWidth="1"/>
    <col min="5" max="5" width="12.42578125" style="1" bestFit="1" customWidth="1"/>
    <col min="6" max="6" width="12.28515625" style="1" bestFit="1" customWidth="1"/>
    <col min="7" max="7" width="10.5703125" style="1" bestFit="1" customWidth="1"/>
    <col min="8" max="8" width="12.28515625" style="1" bestFit="1" customWidth="1"/>
    <col min="9" max="16384" width="11.42578125" style="1"/>
  </cols>
  <sheetData>
    <row r="1" spans="1:8" s="4" customFormat="1" ht="25.5">
      <c r="A1" s="3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3</v>
      </c>
      <c r="H1" s="6" t="s">
        <v>6</v>
      </c>
    </row>
    <row r="2" spans="1:8">
      <c r="A2" s="7" t="s">
        <v>7</v>
      </c>
    </row>
    <row r="3" spans="1:8" s="4" customFormat="1" ht="12.75">
      <c r="A3" s="8" t="s">
        <v>8</v>
      </c>
      <c r="B3" s="8" t="s">
        <v>9</v>
      </c>
      <c r="C3" s="9">
        <v>15018111.439999999</v>
      </c>
      <c r="D3" s="9">
        <v>0</v>
      </c>
      <c r="E3" s="9">
        <f>C3-D3</f>
        <v>15018111.439999999</v>
      </c>
      <c r="F3" s="9">
        <v>45054334.32</v>
      </c>
      <c r="G3" s="9">
        <v>0</v>
      </c>
      <c r="H3" s="9">
        <f>F3-G3</f>
        <v>45054334.32</v>
      </c>
    </row>
    <row r="4" spans="1:8" s="4" customFormat="1" ht="12.75">
      <c r="A4" s="8" t="s">
        <v>10</v>
      </c>
      <c r="B4" s="8" t="s">
        <v>11</v>
      </c>
      <c r="C4" s="9">
        <v>0</v>
      </c>
      <c r="D4" s="9">
        <v>0</v>
      </c>
      <c r="E4" s="9">
        <f>C4-D4</f>
        <v>0</v>
      </c>
      <c r="F4" s="9">
        <v>5000000</v>
      </c>
      <c r="G4" s="9">
        <v>0</v>
      </c>
      <c r="H4" s="9">
        <f>F4-G4</f>
        <v>5000000</v>
      </c>
    </row>
    <row r="5" spans="1:8" customFormat="1" ht="15">
      <c r="A5" s="10"/>
      <c r="B5" s="10"/>
      <c r="C5" s="11"/>
      <c r="D5" s="11"/>
      <c r="E5" s="11"/>
      <c r="F5" s="11"/>
      <c r="G5" s="11"/>
      <c r="H5" s="11"/>
    </row>
    <row r="6" spans="1:8" s="2" customFormat="1" ht="12.75">
      <c r="A6" s="12" t="s">
        <v>12</v>
      </c>
      <c r="B6" s="12" t="s">
        <v>13</v>
      </c>
      <c r="C6" s="13">
        <f>ROUND(SUBTOTAL(9, C2:C5), 5)</f>
        <v>15018111.439999999</v>
      </c>
      <c r="D6" s="13">
        <f>ROUND(SUBTOTAL(9, D2:D5), 5)</f>
        <v>0</v>
      </c>
      <c r="E6" s="13">
        <f>C6-D6</f>
        <v>15018111.439999999</v>
      </c>
      <c r="F6" s="13">
        <f>ROUND(SUBTOTAL(9, F2:F5), 5)</f>
        <v>50054334.32</v>
      </c>
      <c r="G6" s="13">
        <f>ROUND(SUBTOTAL(9, G2:G5), 5)</f>
        <v>0</v>
      </c>
      <c r="H6" s="13">
        <f>F6-G6</f>
        <v>50054334.32</v>
      </c>
    </row>
    <row r="7" spans="1:8" customFormat="1" ht="15">
      <c r="A7" s="10"/>
      <c r="B7" s="10"/>
      <c r="C7" s="11"/>
      <c r="D7" s="11"/>
      <c r="E7" s="11"/>
      <c r="F7" s="11"/>
      <c r="G7" s="11"/>
      <c r="H7" s="11"/>
    </row>
    <row r="8" spans="1:8">
      <c r="A8" s="14" t="s">
        <v>12</v>
      </c>
    </row>
    <row r="9" spans="1:8">
      <c r="A9" s="14" t="s">
        <v>12</v>
      </c>
    </row>
    <row r="10" spans="1:8">
      <c r="A10" s="7" t="s">
        <v>14</v>
      </c>
    </row>
    <row r="11" spans="1:8" s="2" customFormat="1" ht="12.75">
      <c r="A11" s="12" t="s">
        <v>15</v>
      </c>
    </row>
    <row r="12" spans="1:8" s="4" customFormat="1" ht="12.75">
      <c r="A12" s="8" t="s">
        <v>16</v>
      </c>
      <c r="B12" s="8" t="s">
        <v>17</v>
      </c>
      <c r="C12" s="9">
        <v>7427111.6799999997</v>
      </c>
      <c r="D12" s="9">
        <v>0</v>
      </c>
      <c r="E12" s="9">
        <f t="shared" ref="E12:E24" si="0">C12-D12</f>
        <v>7427111.6799999997</v>
      </c>
      <c r="F12" s="9">
        <v>21858441.93</v>
      </c>
      <c r="G12" s="9">
        <v>0</v>
      </c>
      <c r="H12" s="9">
        <f t="shared" ref="H12:H24" si="1">F12-G12</f>
        <v>21858441.93</v>
      </c>
    </row>
    <row r="13" spans="1:8" s="4" customFormat="1" ht="12.75">
      <c r="A13" s="8" t="s">
        <v>18</v>
      </c>
      <c r="B13" s="8" t="s">
        <v>19</v>
      </c>
      <c r="C13" s="9">
        <v>0</v>
      </c>
      <c r="D13" s="9">
        <v>0</v>
      </c>
      <c r="E13" s="9">
        <f t="shared" si="0"/>
        <v>0</v>
      </c>
      <c r="F13" s="9">
        <v>45000</v>
      </c>
      <c r="G13" s="9">
        <v>0</v>
      </c>
      <c r="H13" s="9">
        <f t="shared" si="1"/>
        <v>45000</v>
      </c>
    </row>
    <row r="14" spans="1:8" s="4" customFormat="1" ht="12.75">
      <c r="A14" s="8" t="s">
        <v>20</v>
      </c>
      <c r="B14" s="8" t="s">
        <v>21</v>
      </c>
      <c r="C14" s="9">
        <v>3753.2</v>
      </c>
      <c r="D14" s="9">
        <v>0</v>
      </c>
      <c r="E14" s="9">
        <f t="shared" si="0"/>
        <v>3753.2</v>
      </c>
      <c r="F14" s="9">
        <v>3753.2</v>
      </c>
      <c r="G14" s="9">
        <v>0</v>
      </c>
      <c r="H14" s="9">
        <f t="shared" si="1"/>
        <v>3753.2</v>
      </c>
    </row>
    <row r="15" spans="1:8" s="4" customFormat="1" ht="12.75">
      <c r="A15" s="8" t="s">
        <v>22</v>
      </c>
      <c r="B15" s="8" t="s">
        <v>23</v>
      </c>
      <c r="C15" s="9">
        <v>126500</v>
      </c>
      <c r="D15" s="9">
        <v>0</v>
      </c>
      <c r="E15" s="9">
        <f t="shared" si="0"/>
        <v>126500</v>
      </c>
      <c r="F15" s="9">
        <v>575500</v>
      </c>
      <c r="G15" s="9">
        <v>0</v>
      </c>
      <c r="H15" s="9">
        <f t="shared" si="1"/>
        <v>575500</v>
      </c>
    </row>
    <row r="16" spans="1:8" s="4" customFormat="1" ht="12.75">
      <c r="A16" s="8" t="s">
        <v>24</v>
      </c>
      <c r="B16" s="8" t="s">
        <v>25</v>
      </c>
      <c r="C16" s="9">
        <v>0</v>
      </c>
      <c r="D16" s="9">
        <v>0</v>
      </c>
      <c r="E16" s="9">
        <f t="shared" si="0"/>
        <v>0</v>
      </c>
      <c r="F16" s="9">
        <v>24266.67</v>
      </c>
      <c r="G16" s="9">
        <v>0</v>
      </c>
      <c r="H16" s="9">
        <f t="shared" si="1"/>
        <v>24266.67</v>
      </c>
    </row>
    <row r="17" spans="1:8" s="4" customFormat="1" ht="12.75">
      <c r="A17" s="8" t="s">
        <v>26</v>
      </c>
      <c r="B17" s="8" t="s">
        <v>27</v>
      </c>
      <c r="C17" s="9">
        <v>25380.71</v>
      </c>
      <c r="D17" s="9">
        <v>0</v>
      </c>
      <c r="E17" s="9">
        <f t="shared" si="0"/>
        <v>25380.71</v>
      </c>
      <c r="F17" s="9">
        <v>98200.27</v>
      </c>
      <c r="G17" s="9">
        <v>0</v>
      </c>
      <c r="H17" s="9">
        <f t="shared" si="1"/>
        <v>98200.27</v>
      </c>
    </row>
    <row r="18" spans="1:8" s="4" customFormat="1" ht="12.75">
      <c r="A18" s="8" t="s">
        <v>28</v>
      </c>
      <c r="B18" s="8" t="s">
        <v>29</v>
      </c>
      <c r="C18" s="9">
        <v>130000</v>
      </c>
      <c r="D18" s="9">
        <v>0</v>
      </c>
      <c r="E18" s="9">
        <f t="shared" si="0"/>
        <v>130000</v>
      </c>
      <c r="F18" s="9">
        <v>390000</v>
      </c>
      <c r="G18" s="9">
        <v>0</v>
      </c>
      <c r="H18" s="9">
        <f t="shared" si="1"/>
        <v>390000</v>
      </c>
    </row>
    <row r="19" spans="1:8" s="4" customFormat="1" ht="12.75">
      <c r="A19" s="8" t="s">
        <v>30</v>
      </c>
      <c r="B19" s="8" t="s">
        <v>31</v>
      </c>
      <c r="C19" s="9">
        <v>6000</v>
      </c>
      <c r="D19" s="9">
        <v>0</v>
      </c>
      <c r="E19" s="9">
        <f t="shared" si="0"/>
        <v>6000</v>
      </c>
      <c r="F19" s="9">
        <v>18000</v>
      </c>
      <c r="G19" s="9">
        <v>0</v>
      </c>
      <c r="H19" s="9">
        <f t="shared" si="1"/>
        <v>18000</v>
      </c>
    </row>
    <row r="20" spans="1:8" s="4" customFormat="1" ht="12.75">
      <c r="A20" s="8" t="s">
        <v>32</v>
      </c>
      <c r="B20" s="8" t="s">
        <v>33</v>
      </c>
      <c r="C20" s="9">
        <v>7579508.7999999998</v>
      </c>
      <c r="D20" s="9">
        <v>0</v>
      </c>
      <c r="E20" s="9">
        <f t="shared" si="0"/>
        <v>7579508.7999999998</v>
      </c>
      <c r="F20" s="9">
        <v>7611183.9299999997</v>
      </c>
      <c r="G20" s="9">
        <v>0</v>
      </c>
      <c r="H20" s="9">
        <f t="shared" si="1"/>
        <v>7611183.9299999997</v>
      </c>
    </row>
    <row r="21" spans="1:8" s="4" customFormat="1" ht="12.75">
      <c r="A21" s="8" t="s">
        <v>34</v>
      </c>
      <c r="B21" s="8" t="s">
        <v>35</v>
      </c>
      <c r="C21" s="9">
        <v>52200</v>
      </c>
      <c r="D21" s="9">
        <v>0</v>
      </c>
      <c r="E21" s="9">
        <f t="shared" si="0"/>
        <v>52200</v>
      </c>
      <c r="F21" s="9">
        <v>156600</v>
      </c>
      <c r="G21" s="9">
        <v>0</v>
      </c>
      <c r="H21" s="9">
        <f t="shared" si="1"/>
        <v>156600</v>
      </c>
    </row>
    <row r="22" spans="1:8" s="4" customFormat="1" ht="12.75">
      <c r="A22" s="8" t="s">
        <v>36</v>
      </c>
      <c r="B22" s="8" t="s">
        <v>37</v>
      </c>
      <c r="C22" s="9">
        <v>511072.86</v>
      </c>
      <c r="D22" s="9">
        <v>0</v>
      </c>
      <c r="E22" s="9">
        <f t="shared" si="0"/>
        <v>511072.86</v>
      </c>
      <c r="F22" s="9">
        <v>1518301.22</v>
      </c>
      <c r="G22" s="9">
        <v>0</v>
      </c>
      <c r="H22" s="9">
        <f t="shared" si="1"/>
        <v>1518301.22</v>
      </c>
    </row>
    <row r="23" spans="1:8" s="4" customFormat="1" ht="12.75">
      <c r="A23" s="8" t="s">
        <v>38</v>
      </c>
      <c r="B23" s="8" t="s">
        <v>39</v>
      </c>
      <c r="C23" s="9">
        <v>525592.54</v>
      </c>
      <c r="D23" s="9">
        <v>0</v>
      </c>
      <c r="E23" s="9">
        <f t="shared" si="0"/>
        <v>525592.54</v>
      </c>
      <c r="F23" s="9">
        <v>1561839.22</v>
      </c>
      <c r="G23" s="9">
        <v>0</v>
      </c>
      <c r="H23" s="9">
        <f t="shared" si="1"/>
        <v>1561839.22</v>
      </c>
    </row>
    <row r="24" spans="1:8" s="4" customFormat="1" ht="12.75">
      <c r="A24" s="8" t="s">
        <v>40</v>
      </c>
      <c r="B24" s="8" t="s">
        <v>41</v>
      </c>
      <c r="C24" s="9">
        <v>64668.17</v>
      </c>
      <c r="D24" s="9">
        <v>0</v>
      </c>
      <c r="E24" s="9">
        <f t="shared" si="0"/>
        <v>64668.17</v>
      </c>
      <c r="F24" s="9">
        <v>191690.11</v>
      </c>
      <c r="G24" s="9">
        <v>0</v>
      </c>
      <c r="H24" s="9">
        <f t="shared" si="1"/>
        <v>191690.11</v>
      </c>
    </row>
    <row r="25" spans="1:8" customFormat="1" ht="15">
      <c r="A25" s="10"/>
      <c r="B25" s="10"/>
      <c r="C25" s="11"/>
      <c r="D25" s="11"/>
      <c r="E25" s="11"/>
      <c r="F25" s="11"/>
      <c r="G25" s="11"/>
      <c r="H25" s="11"/>
    </row>
    <row r="26" spans="1:8" s="2" customFormat="1" ht="12.75">
      <c r="A26" s="12" t="s">
        <v>12</v>
      </c>
      <c r="B26" s="12" t="s">
        <v>42</v>
      </c>
      <c r="C26" s="13">
        <f>ROUND(SUBTOTAL(9, C8:C25), 5)</f>
        <v>16451787.960000001</v>
      </c>
      <c r="D26" s="13">
        <f>ROUND(SUBTOTAL(9, D8:D25), 5)</f>
        <v>0</v>
      </c>
      <c r="E26" s="13">
        <f>C26-D26</f>
        <v>16451787.960000001</v>
      </c>
      <c r="F26" s="13">
        <f>ROUND(SUBTOTAL(9, F8:F25), 5)</f>
        <v>34052776.549999997</v>
      </c>
      <c r="G26" s="13">
        <f>ROUND(SUBTOTAL(9, G8:G25), 5)</f>
        <v>0</v>
      </c>
      <c r="H26" s="13">
        <f>F26-G26</f>
        <v>34052776.549999997</v>
      </c>
    </row>
    <row r="27" spans="1:8">
      <c r="A27" s="14" t="s">
        <v>12</v>
      </c>
    </row>
    <row r="28" spans="1:8" s="2" customFormat="1" ht="12.75">
      <c r="A28" s="12" t="s">
        <v>43</v>
      </c>
    </row>
    <row r="29" spans="1:8" s="4" customFormat="1" ht="12.75">
      <c r="A29" s="8" t="s">
        <v>44</v>
      </c>
      <c r="B29" s="8" t="s">
        <v>45</v>
      </c>
      <c r="C29" s="9">
        <v>45545.93</v>
      </c>
      <c r="D29" s="9">
        <v>0</v>
      </c>
      <c r="E29" s="9">
        <f t="shared" ref="E29:E59" si="2">C29-D29</f>
        <v>45545.93</v>
      </c>
      <c r="F29" s="9">
        <v>45545.93</v>
      </c>
      <c r="G29" s="9">
        <v>0</v>
      </c>
      <c r="H29" s="9">
        <f t="shared" ref="H29:H59" si="3">F29-G29</f>
        <v>45545.93</v>
      </c>
    </row>
    <row r="30" spans="1:8" s="4" customFormat="1" ht="12.75">
      <c r="A30" s="8" t="s">
        <v>46</v>
      </c>
      <c r="B30" s="8" t="s">
        <v>47</v>
      </c>
      <c r="C30" s="9">
        <v>199033.72</v>
      </c>
      <c r="D30" s="9">
        <v>0</v>
      </c>
      <c r="E30" s="9">
        <f t="shared" si="2"/>
        <v>199033.72</v>
      </c>
      <c r="F30" s="9">
        <v>916172.41</v>
      </c>
      <c r="G30" s="9">
        <v>0</v>
      </c>
      <c r="H30" s="9">
        <f t="shared" si="3"/>
        <v>916172.41</v>
      </c>
    </row>
    <row r="31" spans="1:8" s="4" customFormat="1" ht="12.75">
      <c r="A31" s="8" t="s">
        <v>48</v>
      </c>
      <c r="B31" s="8" t="s">
        <v>49</v>
      </c>
      <c r="C31" s="9">
        <v>687772.33</v>
      </c>
      <c r="D31" s="9">
        <v>0</v>
      </c>
      <c r="E31" s="9">
        <f t="shared" si="2"/>
        <v>687772.33</v>
      </c>
      <c r="F31" s="9">
        <v>926024.4</v>
      </c>
      <c r="G31" s="9">
        <v>0</v>
      </c>
      <c r="H31" s="9">
        <f t="shared" si="3"/>
        <v>926024.4</v>
      </c>
    </row>
    <row r="32" spans="1:8" s="4" customFormat="1" ht="12.75">
      <c r="A32" s="8" t="s">
        <v>50</v>
      </c>
      <c r="B32" s="8" t="s">
        <v>51</v>
      </c>
      <c r="C32" s="9">
        <v>155461</v>
      </c>
      <c r="D32" s="9">
        <v>0</v>
      </c>
      <c r="E32" s="9">
        <f t="shared" si="2"/>
        <v>155461</v>
      </c>
      <c r="F32" s="9">
        <v>340505.05</v>
      </c>
      <c r="G32" s="9">
        <v>0</v>
      </c>
      <c r="H32" s="9">
        <f t="shared" si="3"/>
        <v>340505.05</v>
      </c>
    </row>
    <row r="33" spans="1:8" s="4" customFormat="1" ht="12.75">
      <c r="A33" s="8" t="s">
        <v>52</v>
      </c>
      <c r="B33" s="8" t="s">
        <v>53</v>
      </c>
      <c r="C33" s="9">
        <v>1477</v>
      </c>
      <c r="D33" s="9">
        <v>0</v>
      </c>
      <c r="E33" s="9">
        <f t="shared" si="2"/>
        <v>1477</v>
      </c>
      <c r="F33" s="9">
        <v>1661</v>
      </c>
      <c r="G33" s="9">
        <v>0</v>
      </c>
      <c r="H33" s="9">
        <f t="shared" si="3"/>
        <v>1661</v>
      </c>
    </row>
    <row r="34" spans="1:8" s="4" customFormat="1" ht="12.75">
      <c r="A34" s="8" t="s">
        <v>54</v>
      </c>
      <c r="B34" s="8" t="s">
        <v>55</v>
      </c>
      <c r="C34" s="9">
        <v>370</v>
      </c>
      <c r="D34" s="9">
        <v>0</v>
      </c>
      <c r="E34" s="9">
        <f t="shared" si="2"/>
        <v>370</v>
      </c>
      <c r="F34" s="9">
        <v>650</v>
      </c>
      <c r="G34" s="9">
        <v>0</v>
      </c>
      <c r="H34" s="9">
        <f t="shared" si="3"/>
        <v>650</v>
      </c>
    </row>
    <row r="35" spans="1:8" s="4" customFormat="1" ht="12.75">
      <c r="A35" s="8" t="s">
        <v>56</v>
      </c>
      <c r="B35" s="8" t="s">
        <v>57</v>
      </c>
      <c r="C35" s="9">
        <v>0</v>
      </c>
      <c r="D35" s="9">
        <v>0</v>
      </c>
      <c r="E35" s="9">
        <f t="shared" si="2"/>
        <v>0</v>
      </c>
      <c r="F35" s="9">
        <v>-4621.32</v>
      </c>
      <c r="G35" s="9">
        <v>0</v>
      </c>
      <c r="H35" s="9">
        <f t="shared" si="3"/>
        <v>-4621.32</v>
      </c>
    </row>
    <row r="36" spans="1:8" s="4" customFormat="1" ht="12.75">
      <c r="A36" s="8" t="s">
        <v>58</v>
      </c>
      <c r="B36" s="8" t="s">
        <v>59</v>
      </c>
      <c r="C36" s="9">
        <v>2479.8000000000002</v>
      </c>
      <c r="D36" s="9">
        <v>0</v>
      </c>
      <c r="E36" s="9">
        <f t="shared" si="2"/>
        <v>2479.8000000000002</v>
      </c>
      <c r="F36" s="9">
        <v>490393</v>
      </c>
      <c r="G36" s="9">
        <v>0</v>
      </c>
      <c r="H36" s="9">
        <f t="shared" si="3"/>
        <v>490393</v>
      </c>
    </row>
    <row r="37" spans="1:8" s="4" customFormat="1" ht="12.75">
      <c r="A37" s="8" t="s">
        <v>60</v>
      </c>
      <c r="B37" s="8" t="s">
        <v>61</v>
      </c>
      <c r="C37" s="9">
        <v>25552.560000000001</v>
      </c>
      <c r="D37" s="9">
        <v>0</v>
      </c>
      <c r="E37" s="9">
        <f t="shared" si="2"/>
        <v>25552.560000000001</v>
      </c>
      <c r="F37" s="9">
        <v>85970.559999999998</v>
      </c>
      <c r="G37" s="9">
        <v>0</v>
      </c>
      <c r="H37" s="9">
        <f t="shared" si="3"/>
        <v>85970.559999999998</v>
      </c>
    </row>
    <row r="38" spans="1:8" s="4" customFormat="1" ht="12.75">
      <c r="A38" s="8" t="s">
        <v>62</v>
      </c>
      <c r="B38" s="8" t="s">
        <v>63</v>
      </c>
      <c r="C38" s="9">
        <v>141935</v>
      </c>
      <c r="D38" s="9">
        <v>0</v>
      </c>
      <c r="E38" s="9">
        <f t="shared" si="2"/>
        <v>141935</v>
      </c>
      <c r="F38" s="9">
        <v>206777.68</v>
      </c>
      <c r="G38" s="9">
        <v>0</v>
      </c>
      <c r="H38" s="9">
        <f t="shared" si="3"/>
        <v>206777.68</v>
      </c>
    </row>
    <row r="39" spans="1:8" s="4" customFormat="1" ht="12.75">
      <c r="A39" s="8" t="s">
        <v>64</v>
      </c>
      <c r="B39" s="8" t="s">
        <v>65</v>
      </c>
      <c r="C39" s="9">
        <v>11799</v>
      </c>
      <c r="D39" s="9">
        <v>0</v>
      </c>
      <c r="E39" s="9">
        <f t="shared" si="2"/>
        <v>11799</v>
      </c>
      <c r="F39" s="9">
        <v>26016</v>
      </c>
      <c r="G39" s="9">
        <v>0</v>
      </c>
      <c r="H39" s="9">
        <f t="shared" si="3"/>
        <v>26016</v>
      </c>
    </row>
    <row r="40" spans="1:8" s="4" customFormat="1" ht="12.75">
      <c r="A40" s="8" t="s">
        <v>66</v>
      </c>
      <c r="B40" s="8" t="s">
        <v>67</v>
      </c>
      <c r="C40" s="9">
        <v>3120</v>
      </c>
      <c r="D40" s="9">
        <v>0</v>
      </c>
      <c r="E40" s="9">
        <f t="shared" si="2"/>
        <v>3120</v>
      </c>
      <c r="F40" s="9">
        <v>7460</v>
      </c>
      <c r="G40" s="9">
        <v>0</v>
      </c>
      <c r="H40" s="9">
        <f t="shared" si="3"/>
        <v>7460</v>
      </c>
    </row>
    <row r="41" spans="1:8" s="4" customFormat="1" ht="12.75">
      <c r="A41" s="8" t="s">
        <v>68</v>
      </c>
      <c r="B41" s="8" t="s">
        <v>69</v>
      </c>
      <c r="C41" s="9">
        <v>570565.43000000005</v>
      </c>
      <c r="D41" s="9">
        <v>0</v>
      </c>
      <c r="E41" s="9">
        <f t="shared" si="2"/>
        <v>570565.43000000005</v>
      </c>
      <c r="F41" s="9">
        <v>1122501.49</v>
      </c>
      <c r="G41" s="9">
        <v>0</v>
      </c>
      <c r="H41" s="9">
        <f t="shared" si="3"/>
        <v>1122501.49</v>
      </c>
    </row>
    <row r="42" spans="1:8" s="4" customFormat="1" ht="12.75">
      <c r="A42" s="8" t="s">
        <v>70</v>
      </c>
      <c r="B42" s="8" t="s">
        <v>71</v>
      </c>
      <c r="C42" s="9">
        <v>175899.2</v>
      </c>
      <c r="D42" s="9">
        <v>0</v>
      </c>
      <c r="E42" s="9">
        <f t="shared" si="2"/>
        <v>175899.2</v>
      </c>
      <c r="F42" s="9">
        <v>374770.2</v>
      </c>
      <c r="G42" s="9">
        <v>0</v>
      </c>
      <c r="H42" s="9">
        <f t="shared" si="3"/>
        <v>374770.2</v>
      </c>
    </row>
    <row r="43" spans="1:8" s="4" customFormat="1" ht="12.75">
      <c r="A43" s="8" t="s">
        <v>72</v>
      </c>
      <c r="B43" s="8" t="s">
        <v>73</v>
      </c>
      <c r="C43" s="9">
        <v>53496.24</v>
      </c>
      <c r="D43" s="9">
        <v>0</v>
      </c>
      <c r="E43" s="9">
        <f t="shared" si="2"/>
        <v>53496.24</v>
      </c>
      <c r="F43" s="9">
        <v>130609.82</v>
      </c>
      <c r="G43" s="9">
        <v>0</v>
      </c>
      <c r="H43" s="9">
        <f t="shared" si="3"/>
        <v>130609.82</v>
      </c>
    </row>
    <row r="44" spans="1:8" s="4" customFormat="1" ht="12.75">
      <c r="A44" s="8" t="s">
        <v>74</v>
      </c>
      <c r="B44" s="8" t="s">
        <v>75</v>
      </c>
      <c r="C44" s="9">
        <v>36463.78</v>
      </c>
      <c r="D44" s="9">
        <v>0</v>
      </c>
      <c r="E44" s="9">
        <f t="shared" si="2"/>
        <v>36463.78</v>
      </c>
      <c r="F44" s="9">
        <v>45443.78</v>
      </c>
      <c r="G44" s="9">
        <v>0</v>
      </c>
      <c r="H44" s="9">
        <f t="shared" si="3"/>
        <v>45443.78</v>
      </c>
    </row>
    <row r="45" spans="1:8" s="4" customFormat="1" ht="12.75">
      <c r="A45" s="8" t="s">
        <v>76</v>
      </c>
      <c r="B45" s="8" t="s">
        <v>77</v>
      </c>
      <c r="C45" s="9">
        <v>5100</v>
      </c>
      <c r="D45" s="9">
        <v>0</v>
      </c>
      <c r="E45" s="9">
        <f t="shared" si="2"/>
        <v>5100</v>
      </c>
      <c r="F45" s="9">
        <v>5100</v>
      </c>
      <c r="G45" s="9">
        <v>0</v>
      </c>
      <c r="H45" s="9">
        <f t="shared" si="3"/>
        <v>5100</v>
      </c>
    </row>
    <row r="46" spans="1:8" s="4" customFormat="1" ht="12.75">
      <c r="A46" s="8" t="s">
        <v>78</v>
      </c>
      <c r="B46" s="8" t="s">
        <v>79</v>
      </c>
      <c r="C46" s="9">
        <v>176557.52</v>
      </c>
      <c r="D46" s="9">
        <v>0</v>
      </c>
      <c r="E46" s="9">
        <f t="shared" si="2"/>
        <v>176557.52</v>
      </c>
      <c r="F46" s="9">
        <v>176557.52</v>
      </c>
      <c r="G46" s="9">
        <v>0</v>
      </c>
      <c r="H46" s="9">
        <f t="shared" si="3"/>
        <v>176557.52</v>
      </c>
    </row>
    <row r="47" spans="1:8" s="4" customFormat="1" ht="12.75">
      <c r="A47" s="8" t="s">
        <v>80</v>
      </c>
      <c r="B47" s="8" t="s">
        <v>81</v>
      </c>
      <c r="C47" s="9">
        <v>400</v>
      </c>
      <c r="D47" s="9">
        <v>0</v>
      </c>
      <c r="E47" s="9">
        <f t="shared" si="2"/>
        <v>400</v>
      </c>
      <c r="F47" s="9">
        <v>400</v>
      </c>
      <c r="G47" s="9">
        <v>0</v>
      </c>
      <c r="H47" s="9">
        <f t="shared" si="3"/>
        <v>400</v>
      </c>
    </row>
    <row r="48" spans="1:8" s="4" customFormat="1" ht="12.75">
      <c r="A48" s="8" t="s">
        <v>82</v>
      </c>
      <c r="B48" s="8" t="s">
        <v>83</v>
      </c>
      <c r="C48" s="9">
        <v>2088</v>
      </c>
      <c r="D48" s="9">
        <v>0</v>
      </c>
      <c r="E48" s="9">
        <f t="shared" si="2"/>
        <v>2088</v>
      </c>
      <c r="F48" s="9">
        <v>49759.5</v>
      </c>
      <c r="G48" s="9">
        <v>0</v>
      </c>
      <c r="H48" s="9">
        <f t="shared" si="3"/>
        <v>49759.5</v>
      </c>
    </row>
    <row r="49" spans="1:8" s="4" customFormat="1" ht="12.75">
      <c r="A49" s="8" t="s">
        <v>84</v>
      </c>
      <c r="B49" s="8" t="s">
        <v>85</v>
      </c>
      <c r="C49" s="9">
        <v>1209.5</v>
      </c>
      <c r="D49" s="9">
        <v>0</v>
      </c>
      <c r="E49" s="9">
        <f t="shared" si="2"/>
        <v>1209.5</v>
      </c>
      <c r="F49" s="9">
        <v>3617.5</v>
      </c>
      <c r="G49" s="9">
        <v>0</v>
      </c>
      <c r="H49" s="9">
        <f t="shared" si="3"/>
        <v>3617.5</v>
      </c>
    </row>
    <row r="50" spans="1:8" s="4" customFormat="1" ht="12.75">
      <c r="A50" s="8" t="s">
        <v>86</v>
      </c>
      <c r="B50" s="8" t="s">
        <v>87</v>
      </c>
      <c r="C50" s="9">
        <v>12612.5</v>
      </c>
      <c r="D50" s="9">
        <v>0</v>
      </c>
      <c r="E50" s="9">
        <f t="shared" si="2"/>
        <v>12612.5</v>
      </c>
      <c r="F50" s="9">
        <v>108563.95</v>
      </c>
      <c r="G50" s="9">
        <v>0</v>
      </c>
      <c r="H50" s="9">
        <f t="shared" si="3"/>
        <v>108563.95</v>
      </c>
    </row>
    <row r="51" spans="1:8" s="4" customFormat="1" ht="12.75">
      <c r="A51" s="8" t="s">
        <v>88</v>
      </c>
      <c r="B51" s="8" t="s">
        <v>89</v>
      </c>
      <c r="C51" s="9">
        <v>295</v>
      </c>
      <c r="D51" s="9">
        <v>0</v>
      </c>
      <c r="E51" s="9">
        <f t="shared" si="2"/>
        <v>295</v>
      </c>
      <c r="F51" s="9">
        <v>1285</v>
      </c>
      <c r="G51" s="9">
        <v>0</v>
      </c>
      <c r="H51" s="9">
        <f t="shared" si="3"/>
        <v>1285</v>
      </c>
    </row>
    <row r="52" spans="1:8" s="4" customFormat="1" ht="12.75">
      <c r="A52" s="8" t="s">
        <v>90</v>
      </c>
      <c r="B52" s="8" t="s">
        <v>91</v>
      </c>
      <c r="C52" s="9">
        <v>5900</v>
      </c>
      <c r="D52" s="9">
        <v>0</v>
      </c>
      <c r="E52" s="9">
        <f t="shared" si="2"/>
        <v>5900</v>
      </c>
      <c r="F52" s="9">
        <v>8850</v>
      </c>
      <c r="G52" s="9">
        <v>0</v>
      </c>
      <c r="H52" s="9">
        <f t="shared" si="3"/>
        <v>8850</v>
      </c>
    </row>
    <row r="53" spans="1:8" s="4" customFormat="1" ht="12.75">
      <c r="A53" s="8" t="s">
        <v>92</v>
      </c>
      <c r="B53" s="8" t="s">
        <v>93</v>
      </c>
      <c r="C53" s="9">
        <v>684</v>
      </c>
      <c r="D53" s="9">
        <v>0</v>
      </c>
      <c r="E53" s="9">
        <f t="shared" si="2"/>
        <v>684</v>
      </c>
      <c r="F53" s="9">
        <v>3870</v>
      </c>
      <c r="G53" s="9">
        <v>0</v>
      </c>
      <c r="H53" s="9">
        <f t="shared" si="3"/>
        <v>3870</v>
      </c>
    </row>
    <row r="54" spans="1:8" s="4" customFormat="1" ht="12.75">
      <c r="A54" s="8" t="s">
        <v>94</v>
      </c>
      <c r="B54" s="8" t="s">
        <v>95</v>
      </c>
      <c r="C54" s="9">
        <v>11800</v>
      </c>
      <c r="D54" s="9">
        <v>0</v>
      </c>
      <c r="E54" s="9">
        <f t="shared" si="2"/>
        <v>11800</v>
      </c>
      <c r="F54" s="9">
        <v>57408</v>
      </c>
      <c r="G54" s="9">
        <v>0</v>
      </c>
      <c r="H54" s="9">
        <f t="shared" si="3"/>
        <v>57408</v>
      </c>
    </row>
    <row r="55" spans="1:8" s="4" customFormat="1" ht="12.75">
      <c r="A55" s="8" t="s">
        <v>96</v>
      </c>
      <c r="B55" s="8" t="s">
        <v>97</v>
      </c>
      <c r="C55" s="9">
        <v>0</v>
      </c>
      <c r="D55" s="9">
        <v>0</v>
      </c>
      <c r="E55" s="9">
        <f t="shared" si="2"/>
        <v>0</v>
      </c>
      <c r="F55" s="9">
        <v>8000</v>
      </c>
      <c r="G55" s="9">
        <v>0</v>
      </c>
      <c r="H55" s="9">
        <f t="shared" si="3"/>
        <v>8000</v>
      </c>
    </row>
    <row r="56" spans="1:8" s="4" customFormat="1" ht="12.75">
      <c r="A56" s="8" t="s">
        <v>98</v>
      </c>
      <c r="B56" s="8" t="s">
        <v>99</v>
      </c>
      <c r="C56" s="9">
        <v>0</v>
      </c>
      <c r="D56" s="9">
        <v>0</v>
      </c>
      <c r="E56" s="9">
        <f t="shared" si="2"/>
        <v>0</v>
      </c>
      <c r="F56" s="9">
        <v>58587</v>
      </c>
      <c r="G56" s="9">
        <v>0</v>
      </c>
      <c r="H56" s="9">
        <f t="shared" si="3"/>
        <v>58587</v>
      </c>
    </row>
    <row r="57" spans="1:8" s="4" customFormat="1" ht="12.75">
      <c r="A57" s="8" t="s">
        <v>100</v>
      </c>
      <c r="B57" s="8" t="s">
        <v>101</v>
      </c>
      <c r="C57" s="9">
        <v>492.79</v>
      </c>
      <c r="D57" s="9">
        <v>0</v>
      </c>
      <c r="E57" s="9">
        <f t="shared" si="2"/>
        <v>492.79</v>
      </c>
      <c r="F57" s="9">
        <v>120578.29</v>
      </c>
      <c r="G57" s="9">
        <v>0</v>
      </c>
      <c r="H57" s="9">
        <f t="shared" si="3"/>
        <v>120578.29</v>
      </c>
    </row>
    <row r="58" spans="1:8" s="4" customFormat="1" ht="12.75">
      <c r="A58" s="8" t="s">
        <v>102</v>
      </c>
      <c r="B58" s="8" t="s">
        <v>103</v>
      </c>
      <c r="C58" s="9">
        <v>0</v>
      </c>
      <c r="D58" s="9">
        <v>0</v>
      </c>
      <c r="E58" s="9">
        <f t="shared" si="2"/>
        <v>0</v>
      </c>
      <c r="F58" s="9">
        <v>98300</v>
      </c>
      <c r="G58" s="9">
        <v>0</v>
      </c>
      <c r="H58" s="9">
        <f t="shared" si="3"/>
        <v>98300</v>
      </c>
    </row>
    <row r="59" spans="1:8" s="4" customFormat="1" ht="12.75">
      <c r="A59" s="8" t="s">
        <v>104</v>
      </c>
      <c r="B59" s="8" t="s">
        <v>105</v>
      </c>
      <c r="C59" s="9">
        <v>20000.060000000001</v>
      </c>
      <c r="D59" s="9">
        <v>0</v>
      </c>
      <c r="E59" s="9">
        <f t="shared" si="2"/>
        <v>20000.060000000001</v>
      </c>
      <c r="F59" s="9">
        <v>20000.060000000001</v>
      </c>
      <c r="G59" s="9">
        <v>0</v>
      </c>
      <c r="H59" s="9">
        <f t="shared" si="3"/>
        <v>20000.060000000001</v>
      </c>
    </row>
    <row r="60" spans="1:8" customFormat="1" ht="15">
      <c r="A60" s="10"/>
      <c r="B60" s="10"/>
      <c r="C60" s="11"/>
      <c r="D60" s="11"/>
      <c r="E60" s="11"/>
      <c r="F60" s="11"/>
      <c r="G60" s="11"/>
      <c r="H60" s="11"/>
    </row>
    <row r="61" spans="1:8" s="2" customFormat="1" ht="12.75">
      <c r="A61" s="12" t="s">
        <v>12</v>
      </c>
      <c r="B61" s="12" t="s">
        <v>42</v>
      </c>
      <c r="C61" s="13">
        <f>ROUND(SUBTOTAL(9, C27:C60), 5)</f>
        <v>2348110.36</v>
      </c>
      <c r="D61" s="13">
        <f>ROUND(SUBTOTAL(9, D27:D60), 5)</f>
        <v>0</v>
      </c>
      <c r="E61" s="13">
        <f>C61-D61</f>
        <v>2348110.36</v>
      </c>
      <c r="F61" s="13">
        <f>ROUND(SUBTOTAL(9, F27:F60), 5)</f>
        <v>5436756.8200000003</v>
      </c>
      <c r="G61" s="13">
        <f>ROUND(SUBTOTAL(9, G27:G60), 5)</f>
        <v>0</v>
      </c>
      <c r="H61" s="13">
        <f>F61-G61</f>
        <v>5436756.8200000003</v>
      </c>
    </row>
    <row r="62" spans="1:8">
      <c r="A62" s="14" t="s">
        <v>12</v>
      </c>
    </row>
    <row r="63" spans="1:8" s="2" customFormat="1" ht="12.75">
      <c r="A63" s="12" t="s">
        <v>106</v>
      </c>
    </row>
    <row r="64" spans="1:8" s="4" customFormat="1" ht="12.75">
      <c r="A64" s="8" t="s">
        <v>107</v>
      </c>
      <c r="B64" s="8" t="s">
        <v>108</v>
      </c>
      <c r="C64" s="9">
        <v>237160.02</v>
      </c>
      <c r="D64" s="9">
        <v>0</v>
      </c>
      <c r="E64" s="9">
        <f t="shared" ref="E64:E81" si="4">C64-D64</f>
        <v>237160.02</v>
      </c>
      <c r="F64" s="9">
        <v>529969.14</v>
      </c>
      <c r="G64" s="9">
        <v>0</v>
      </c>
      <c r="H64" s="9">
        <f t="shared" ref="H64:H81" si="5">F64-G64</f>
        <v>529969.14</v>
      </c>
    </row>
    <row r="65" spans="1:8" s="4" customFormat="1" ht="12.75">
      <c r="A65" s="8" t="s">
        <v>109</v>
      </c>
      <c r="B65" s="8" t="s">
        <v>110</v>
      </c>
      <c r="C65" s="9">
        <v>7080</v>
      </c>
      <c r="D65" s="9">
        <v>0</v>
      </c>
      <c r="E65" s="9">
        <f t="shared" si="4"/>
        <v>7080</v>
      </c>
      <c r="F65" s="9">
        <v>45312</v>
      </c>
      <c r="G65" s="9">
        <v>0</v>
      </c>
      <c r="H65" s="9">
        <f t="shared" si="5"/>
        <v>45312</v>
      </c>
    </row>
    <row r="66" spans="1:8" s="4" customFormat="1" ht="12.75">
      <c r="A66" s="8" t="s">
        <v>111</v>
      </c>
      <c r="B66" s="8" t="s">
        <v>112</v>
      </c>
      <c r="C66" s="9">
        <v>0</v>
      </c>
      <c r="D66" s="9">
        <v>0</v>
      </c>
      <c r="E66" s="9">
        <f t="shared" si="4"/>
        <v>0</v>
      </c>
      <c r="F66" s="9">
        <v>18172</v>
      </c>
      <c r="G66" s="9">
        <v>0</v>
      </c>
      <c r="H66" s="9">
        <f t="shared" si="5"/>
        <v>18172</v>
      </c>
    </row>
    <row r="67" spans="1:8" s="4" customFormat="1" ht="12.75">
      <c r="A67" s="8" t="s">
        <v>113</v>
      </c>
      <c r="B67" s="8" t="s">
        <v>114</v>
      </c>
      <c r="C67" s="9">
        <v>81942.34</v>
      </c>
      <c r="D67" s="9">
        <v>0</v>
      </c>
      <c r="E67" s="9">
        <f t="shared" si="4"/>
        <v>81942.34</v>
      </c>
      <c r="F67" s="9">
        <v>92171.75</v>
      </c>
      <c r="G67" s="9">
        <v>0</v>
      </c>
      <c r="H67" s="9">
        <f t="shared" si="5"/>
        <v>92171.75</v>
      </c>
    </row>
    <row r="68" spans="1:8" s="4" customFormat="1" ht="12.75">
      <c r="A68" s="8" t="s">
        <v>115</v>
      </c>
      <c r="B68" s="8" t="s">
        <v>116</v>
      </c>
      <c r="C68" s="9">
        <v>0</v>
      </c>
      <c r="D68" s="9">
        <v>0</v>
      </c>
      <c r="E68" s="9">
        <f t="shared" si="4"/>
        <v>0</v>
      </c>
      <c r="F68" s="9">
        <v>3100</v>
      </c>
      <c r="G68" s="9">
        <v>0</v>
      </c>
      <c r="H68" s="9">
        <f t="shared" si="5"/>
        <v>3100</v>
      </c>
    </row>
    <row r="69" spans="1:8" s="4" customFormat="1" ht="12.75">
      <c r="A69" s="8" t="s">
        <v>117</v>
      </c>
      <c r="B69" s="8" t="s">
        <v>118</v>
      </c>
      <c r="C69" s="9">
        <v>156</v>
      </c>
      <c r="D69" s="9">
        <v>0</v>
      </c>
      <c r="E69" s="9">
        <f t="shared" si="4"/>
        <v>156</v>
      </c>
      <c r="F69" s="9">
        <v>2503.75</v>
      </c>
      <c r="G69" s="9">
        <v>0</v>
      </c>
      <c r="H69" s="9">
        <f t="shared" si="5"/>
        <v>2503.75</v>
      </c>
    </row>
    <row r="70" spans="1:8" s="4" customFormat="1" ht="12.75">
      <c r="A70" s="8" t="s">
        <v>119</v>
      </c>
      <c r="B70" s="8" t="s">
        <v>120</v>
      </c>
      <c r="C70" s="9">
        <v>0</v>
      </c>
      <c r="D70" s="9">
        <v>0</v>
      </c>
      <c r="E70" s="9">
        <f t="shared" si="4"/>
        <v>0</v>
      </c>
      <c r="F70" s="9">
        <v>34000</v>
      </c>
      <c r="G70" s="9">
        <v>0</v>
      </c>
      <c r="H70" s="9">
        <f t="shared" si="5"/>
        <v>34000</v>
      </c>
    </row>
    <row r="71" spans="1:8" s="4" customFormat="1" ht="12.75">
      <c r="A71" s="8" t="s">
        <v>121</v>
      </c>
      <c r="B71" s="8" t="s">
        <v>122</v>
      </c>
      <c r="C71" s="9">
        <v>4445.04</v>
      </c>
      <c r="D71" s="9">
        <v>0</v>
      </c>
      <c r="E71" s="9">
        <f t="shared" si="4"/>
        <v>4445.04</v>
      </c>
      <c r="F71" s="9">
        <v>6036.44</v>
      </c>
      <c r="G71" s="9">
        <v>0</v>
      </c>
      <c r="H71" s="9">
        <f t="shared" si="5"/>
        <v>6036.44</v>
      </c>
    </row>
    <row r="72" spans="1:8" s="4" customFormat="1" ht="12.75">
      <c r="A72" s="8" t="s">
        <v>123</v>
      </c>
      <c r="B72" s="8" t="s">
        <v>124</v>
      </c>
      <c r="C72" s="9">
        <v>0</v>
      </c>
      <c r="D72" s="9">
        <v>0</v>
      </c>
      <c r="E72" s="9">
        <f t="shared" si="4"/>
        <v>0</v>
      </c>
      <c r="F72" s="9">
        <v>1200200</v>
      </c>
      <c r="G72" s="9">
        <v>0</v>
      </c>
      <c r="H72" s="9">
        <f t="shared" si="5"/>
        <v>1200200</v>
      </c>
    </row>
    <row r="73" spans="1:8" s="4" customFormat="1" ht="12.75">
      <c r="A73" s="8" t="s">
        <v>125</v>
      </c>
      <c r="B73" s="8" t="s">
        <v>126</v>
      </c>
      <c r="C73" s="9">
        <v>1000</v>
      </c>
      <c r="D73" s="9">
        <v>0</v>
      </c>
      <c r="E73" s="9">
        <f t="shared" si="4"/>
        <v>1000</v>
      </c>
      <c r="F73" s="9">
        <v>1000</v>
      </c>
      <c r="G73" s="9">
        <v>0</v>
      </c>
      <c r="H73" s="9">
        <f t="shared" si="5"/>
        <v>1000</v>
      </c>
    </row>
    <row r="74" spans="1:8" s="4" customFormat="1" ht="12.75">
      <c r="A74" s="8" t="s">
        <v>127</v>
      </c>
      <c r="B74" s="8" t="s">
        <v>128</v>
      </c>
      <c r="C74" s="9">
        <v>205</v>
      </c>
      <c r="D74" s="9">
        <v>0</v>
      </c>
      <c r="E74" s="9">
        <f t="shared" si="4"/>
        <v>205</v>
      </c>
      <c r="F74" s="9">
        <v>205</v>
      </c>
      <c r="G74" s="9">
        <v>0</v>
      </c>
      <c r="H74" s="9">
        <f t="shared" si="5"/>
        <v>205</v>
      </c>
    </row>
    <row r="75" spans="1:8" s="4" customFormat="1" ht="12.75">
      <c r="A75" s="8" t="s">
        <v>129</v>
      </c>
      <c r="B75" s="8" t="s">
        <v>130</v>
      </c>
      <c r="C75" s="9">
        <v>15595.85</v>
      </c>
      <c r="D75" s="9">
        <v>0</v>
      </c>
      <c r="E75" s="9">
        <f t="shared" si="4"/>
        <v>15595.85</v>
      </c>
      <c r="F75" s="9">
        <v>114802.77</v>
      </c>
      <c r="G75" s="9">
        <v>0</v>
      </c>
      <c r="H75" s="9">
        <f t="shared" si="5"/>
        <v>114802.77</v>
      </c>
    </row>
    <row r="76" spans="1:8" s="4" customFormat="1" ht="12.75">
      <c r="A76" s="8" t="s">
        <v>131</v>
      </c>
      <c r="B76" s="8" t="s">
        <v>132</v>
      </c>
      <c r="C76" s="9">
        <v>249016.56</v>
      </c>
      <c r="D76" s="9">
        <v>0</v>
      </c>
      <c r="E76" s="9">
        <f t="shared" si="4"/>
        <v>249016.56</v>
      </c>
      <c r="F76" s="9">
        <v>325865.28999999998</v>
      </c>
      <c r="G76" s="9">
        <v>0</v>
      </c>
      <c r="H76" s="9">
        <f t="shared" si="5"/>
        <v>325865.28999999998</v>
      </c>
    </row>
    <row r="77" spans="1:8" s="4" customFormat="1" ht="12.75">
      <c r="A77" s="8" t="s">
        <v>133</v>
      </c>
      <c r="B77" s="8" t="s">
        <v>134</v>
      </c>
      <c r="C77" s="9">
        <v>9255.01</v>
      </c>
      <c r="D77" s="9">
        <v>0</v>
      </c>
      <c r="E77" s="9">
        <f t="shared" si="4"/>
        <v>9255.01</v>
      </c>
      <c r="F77" s="9">
        <v>9255.01</v>
      </c>
      <c r="G77" s="9">
        <v>0</v>
      </c>
      <c r="H77" s="9">
        <f t="shared" si="5"/>
        <v>9255.01</v>
      </c>
    </row>
    <row r="78" spans="1:8" s="4" customFormat="1" ht="12.75">
      <c r="A78" s="8" t="s">
        <v>135</v>
      </c>
      <c r="B78" s="8" t="s">
        <v>136</v>
      </c>
      <c r="C78" s="9">
        <v>4011</v>
      </c>
      <c r="D78" s="9">
        <v>0</v>
      </c>
      <c r="E78" s="9">
        <f t="shared" si="4"/>
        <v>4011</v>
      </c>
      <c r="F78" s="9">
        <v>4510</v>
      </c>
      <c r="G78" s="9">
        <v>0</v>
      </c>
      <c r="H78" s="9">
        <f t="shared" si="5"/>
        <v>4510</v>
      </c>
    </row>
    <row r="79" spans="1:8" s="4" customFormat="1" ht="12.75">
      <c r="A79" s="8" t="s">
        <v>137</v>
      </c>
      <c r="B79" s="8" t="s">
        <v>138</v>
      </c>
      <c r="C79" s="9">
        <v>25795.19</v>
      </c>
      <c r="D79" s="9">
        <v>0</v>
      </c>
      <c r="E79" s="9">
        <f t="shared" si="4"/>
        <v>25795.19</v>
      </c>
      <c r="F79" s="9">
        <v>111342.28</v>
      </c>
      <c r="G79" s="9">
        <v>0</v>
      </c>
      <c r="H79" s="9">
        <f t="shared" si="5"/>
        <v>111342.28</v>
      </c>
    </row>
    <row r="80" spans="1:8" s="4" customFormat="1" ht="12.75">
      <c r="A80" s="8" t="s">
        <v>139</v>
      </c>
      <c r="B80" s="8" t="s">
        <v>140</v>
      </c>
      <c r="C80" s="9">
        <v>0</v>
      </c>
      <c r="D80" s="9">
        <v>0</v>
      </c>
      <c r="E80" s="9">
        <f t="shared" si="4"/>
        <v>0</v>
      </c>
      <c r="F80" s="9">
        <v>145</v>
      </c>
      <c r="G80" s="9">
        <v>0</v>
      </c>
      <c r="H80" s="9">
        <f t="shared" si="5"/>
        <v>145</v>
      </c>
    </row>
    <row r="81" spans="1:8" s="4" customFormat="1" ht="12.75">
      <c r="A81" s="8" t="s">
        <v>141</v>
      </c>
      <c r="B81" s="8" t="s">
        <v>142</v>
      </c>
      <c r="C81" s="9">
        <v>6454.88</v>
      </c>
      <c r="D81" s="9">
        <v>0</v>
      </c>
      <c r="E81" s="9">
        <f t="shared" si="4"/>
        <v>6454.88</v>
      </c>
      <c r="F81" s="9">
        <v>69005.19</v>
      </c>
      <c r="G81" s="9">
        <v>0</v>
      </c>
      <c r="H81" s="9">
        <f t="shared" si="5"/>
        <v>69005.19</v>
      </c>
    </row>
    <row r="82" spans="1:8" customFormat="1" ht="15">
      <c r="A82" s="10"/>
      <c r="B82" s="10"/>
      <c r="C82" s="11"/>
      <c r="D82" s="11"/>
      <c r="E82" s="11"/>
      <c r="F82" s="11"/>
      <c r="G82" s="11"/>
      <c r="H82" s="11"/>
    </row>
    <row r="83" spans="1:8" s="2" customFormat="1" ht="12.75">
      <c r="A83" s="12" t="s">
        <v>12</v>
      </c>
      <c r="B83" s="12" t="s">
        <v>42</v>
      </c>
      <c r="C83" s="13">
        <f>ROUND(SUBTOTAL(9, C62:C82), 5)</f>
        <v>642116.89</v>
      </c>
      <c r="D83" s="13">
        <f>ROUND(SUBTOTAL(9, D62:D82), 5)</f>
        <v>0</v>
      </c>
      <c r="E83" s="13">
        <f>C83-D83</f>
        <v>642116.89</v>
      </c>
      <c r="F83" s="13">
        <f>ROUND(SUBTOTAL(9, F62:F82), 5)</f>
        <v>2567595.62</v>
      </c>
      <c r="G83" s="13">
        <f>ROUND(SUBTOTAL(9, G62:G82), 5)</f>
        <v>0</v>
      </c>
      <c r="H83" s="13">
        <f>F83-G83</f>
        <v>2567595.62</v>
      </c>
    </row>
    <row r="84" spans="1:8">
      <c r="A84" s="14" t="s">
        <v>12</v>
      </c>
    </row>
    <row r="85" spans="1:8" s="2" customFormat="1" ht="12.75">
      <c r="A85" s="12" t="s">
        <v>143</v>
      </c>
    </row>
    <row r="86" spans="1:8" s="4" customFormat="1" ht="12.75">
      <c r="A86" s="8" t="s">
        <v>144</v>
      </c>
      <c r="B86" s="8" t="s">
        <v>145</v>
      </c>
      <c r="C86" s="9">
        <v>7000</v>
      </c>
      <c r="D86" s="9">
        <v>0</v>
      </c>
      <c r="E86" s="9">
        <f>C86-D86</f>
        <v>7000</v>
      </c>
      <c r="F86" s="9">
        <v>11000</v>
      </c>
      <c r="G86" s="9">
        <v>0</v>
      </c>
      <c r="H86" s="9">
        <f>F86-G86</f>
        <v>11000</v>
      </c>
    </row>
    <row r="87" spans="1:8" customFormat="1" ht="15">
      <c r="A87" s="10"/>
      <c r="B87" s="10"/>
      <c r="C87" s="11"/>
      <c r="D87" s="11"/>
      <c r="E87" s="11"/>
      <c r="F87" s="11"/>
      <c r="G87" s="11"/>
      <c r="H87" s="11"/>
    </row>
    <row r="88" spans="1:8" s="2" customFormat="1" ht="12.75">
      <c r="A88" s="12" t="s">
        <v>12</v>
      </c>
      <c r="B88" s="12" t="s">
        <v>42</v>
      </c>
      <c r="C88" s="13">
        <f>ROUND(SUBTOTAL(9, C84:C87), 5)</f>
        <v>7000</v>
      </c>
      <c r="D88" s="13">
        <f>ROUND(SUBTOTAL(9, D84:D87), 5)</f>
        <v>0</v>
      </c>
      <c r="E88" s="13">
        <f>C88-D88</f>
        <v>7000</v>
      </c>
      <c r="F88" s="13">
        <f>ROUND(SUBTOTAL(9, F84:F87), 5)</f>
        <v>11000</v>
      </c>
      <c r="G88" s="13">
        <f>ROUND(SUBTOTAL(9, G84:G87), 5)</f>
        <v>0</v>
      </c>
      <c r="H88" s="13">
        <f>F88-G88</f>
        <v>11000</v>
      </c>
    </row>
    <row r="89" spans="1:8">
      <c r="A89" s="14" t="s">
        <v>12</v>
      </c>
    </row>
    <row r="90" spans="1:8" s="2" customFormat="1" ht="12.75">
      <c r="A90" s="12" t="s">
        <v>146</v>
      </c>
    </row>
    <row r="91" spans="1:8" customFormat="1" ht="15">
      <c r="A91" s="10"/>
      <c r="B91" s="10"/>
      <c r="C91" s="11"/>
      <c r="D91" s="11"/>
      <c r="E91" s="11"/>
      <c r="F91" s="11"/>
      <c r="G91" s="11"/>
      <c r="H91" s="11"/>
    </row>
    <row r="92" spans="1:8" s="2" customFormat="1" ht="13.5" thickBot="1">
      <c r="A92" s="12" t="s">
        <v>12</v>
      </c>
      <c r="B92" s="12" t="s">
        <v>42</v>
      </c>
      <c r="C92" s="13">
        <f>ROUND(SUBTOTAL(9, C89:C91), 5)</f>
        <v>0</v>
      </c>
      <c r="D92" s="13">
        <f>ROUND(SUBTOTAL(9, D89:D91), 5)</f>
        <v>0</v>
      </c>
      <c r="E92" s="13">
        <f>C92-D92</f>
        <v>0</v>
      </c>
      <c r="F92" s="13">
        <f>ROUND(SUBTOTAL(9, F89:F91), 5)</f>
        <v>0</v>
      </c>
      <c r="G92" s="13">
        <f>ROUND(SUBTOTAL(9, G89:G91), 5)</f>
        <v>0</v>
      </c>
      <c r="H92" s="13">
        <f>F92-G92</f>
        <v>0</v>
      </c>
    </row>
    <row r="93" spans="1:8" customFormat="1" thickTop="1">
      <c r="A93" s="10"/>
      <c r="B93" s="10"/>
      <c r="C93" s="15"/>
      <c r="D93" s="15"/>
      <c r="E93" s="15"/>
      <c r="F93" s="15"/>
      <c r="G93" s="15"/>
      <c r="H93" s="15"/>
    </row>
    <row r="94" spans="1:8" s="2" customFormat="1" ht="12.75">
      <c r="A94" s="12" t="s">
        <v>12</v>
      </c>
      <c r="B94" s="12" t="s">
        <v>147</v>
      </c>
      <c r="C94" s="13">
        <f>ROUND(C26+C61+C83+C88+C92, 5)</f>
        <v>19449015.210000001</v>
      </c>
      <c r="D94" s="13">
        <f>ROUND(D26+D61+D83+D88+D92, 5)</f>
        <v>0</v>
      </c>
      <c r="E94" s="13">
        <f>C94-D94</f>
        <v>19449015.210000001</v>
      </c>
      <c r="F94" s="13">
        <f>ROUND(F26+F61+F83+F88+F92, 5)</f>
        <v>42068128.990000002</v>
      </c>
      <c r="G94" s="13">
        <f>ROUND(G26+G61+G83+G88+G92, 5)</f>
        <v>0</v>
      </c>
      <c r="H94" s="13">
        <f>F94-G94</f>
        <v>42068128.990000002</v>
      </c>
    </row>
    <row r="95" spans="1:8" customFormat="1" ht="15">
      <c r="A95" s="10"/>
      <c r="B95" s="10"/>
      <c r="C95" s="11"/>
      <c r="D95" s="11"/>
      <c r="E95" s="11"/>
      <c r="F95" s="11"/>
      <c r="G95" s="11"/>
      <c r="H95" s="11"/>
    </row>
    <row r="96" spans="1:8">
      <c r="A96" s="14" t="s">
        <v>12</v>
      </c>
    </row>
    <row r="97" spans="1:8" customFormat="1" ht="15">
      <c r="A97" s="10"/>
      <c r="B97" s="10"/>
      <c r="C97" s="11"/>
      <c r="D97" s="11"/>
      <c r="E97" s="11"/>
      <c r="F97" s="11"/>
      <c r="G97" s="11"/>
      <c r="H97" s="11"/>
    </row>
    <row r="98" spans="1:8" s="2" customFormat="1" ht="13.5" thickBot="1">
      <c r="A98" s="12" t="s">
        <v>12</v>
      </c>
      <c r="B98" s="12" t="s">
        <v>148</v>
      </c>
      <c r="C98" s="13">
        <f>-(ROUND(-C6+C94-SUBTOTAL(9, C96:C97), 5))</f>
        <v>-4430903.7699999996</v>
      </c>
      <c r="D98" s="13">
        <f>-(ROUND(-D6+D94-SUBTOTAL(9, D96:D97), 5))</f>
        <v>0</v>
      </c>
      <c r="E98" s="13">
        <f>C98-D98</f>
        <v>-4430903.7699999996</v>
      </c>
      <c r="F98" s="13">
        <f>-(ROUND(-F6+F94-SUBTOTAL(9, F96:F97), 5))</f>
        <v>7986205.3300000001</v>
      </c>
      <c r="G98" s="13">
        <f>-(ROUND(-G6+G94-SUBTOTAL(9, G96:G97), 5))</f>
        <v>0</v>
      </c>
      <c r="H98" s="13">
        <f>F98-G98</f>
        <v>7986205.3300000001</v>
      </c>
    </row>
    <row r="99" spans="1:8" customFormat="1" ht="16.5" thickTop="1" thickBot="1">
      <c r="A99" s="16"/>
      <c r="B99" s="16"/>
      <c r="C99" s="17"/>
      <c r="D99" s="17"/>
      <c r="E99" s="17"/>
      <c r="F99" s="17"/>
      <c r="G99" s="17"/>
      <c r="H99" s="17"/>
    </row>
  </sheetData>
  <pageMargins left="0.70866141732283472" right="0.70866141732283472" top="1.7716535433070868" bottom="0.6692913385826772" header="0.31496062992125984" footer="0.31496062992125984"/>
  <pageSetup orientation="landscape" r:id="rId1"/>
  <headerFooter>
    <oddHeader>&amp;C&amp;"Times New Roman,Normal"&amp;18&amp;EEjecución Presupuestaria Marzo 2017</oddHeader>
    <oddFooter>&amp;L&amp;08&amp;"MS San Serif"&amp;R&amp;08&amp;"MS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jberiguete</cp:lastModifiedBy>
  <cp:lastPrinted>2017-11-20T15:50:48Z</cp:lastPrinted>
  <dcterms:created xsi:type="dcterms:W3CDTF">2017-04-07T14:27:21Z</dcterms:created>
  <dcterms:modified xsi:type="dcterms:W3CDTF">2017-11-20T15:50:49Z</dcterms:modified>
</cp:coreProperties>
</file>