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2285"/>
  </bookViews>
  <sheets>
    <sheet name="Presupuesto" sheetId="1" r:id="rId1"/>
  </sheets>
  <definedNames>
    <definedName name="_xlnm.Print_Titles" localSheetId="0">Presupuesto!$1:$1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0" i="1"/>
  <c r="E70"/>
  <c r="G70"/>
  <c r="F70"/>
  <c r="D70"/>
  <c r="C70"/>
  <c r="H66"/>
  <c r="E66"/>
  <c r="G66"/>
  <c r="F66"/>
  <c r="D66"/>
  <c r="C66"/>
  <c r="H64"/>
  <c r="E64"/>
  <c r="G64"/>
  <c r="F64"/>
  <c r="D64"/>
  <c r="C64"/>
  <c r="H60"/>
  <c r="E60"/>
  <c r="G60"/>
  <c r="F60"/>
  <c r="D60"/>
  <c r="C60"/>
  <c r="H56"/>
  <c r="E56"/>
  <c r="G56"/>
  <c r="F56"/>
  <c r="D56"/>
  <c r="C56"/>
  <c r="H54"/>
  <c r="E54"/>
  <c r="H53"/>
  <c r="E53"/>
  <c r="H52"/>
  <c r="E52"/>
  <c r="H51"/>
  <c r="E51"/>
  <c r="H50"/>
  <c r="E50"/>
  <c r="H49"/>
  <c r="E49"/>
  <c r="H48"/>
  <c r="E48"/>
  <c r="H47"/>
  <c r="E47"/>
  <c r="H46"/>
  <c r="E46"/>
  <c r="H43"/>
  <c r="E43"/>
  <c r="G43"/>
  <c r="F43"/>
  <c r="D43"/>
  <c r="C43"/>
  <c r="H41"/>
  <c r="E41"/>
  <c r="H40"/>
  <c r="E40"/>
  <c r="H39"/>
  <c r="E39"/>
  <c r="H38"/>
  <c r="E38"/>
  <c r="H37"/>
  <c r="E37"/>
  <c r="H36"/>
  <c r="E36"/>
  <c r="H35"/>
  <c r="E35"/>
  <c r="H34"/>
  <c r="E34"/>
  <c r="H33"/>
  <c r="E33"/>
  <c r="H32"/>
  <c r="E32"/>
  <c r="H31"/>
  <c r="E31"/>
  <c r="H30"/>
  <c r="E30"/>
  <c r="H29"/>
  <c r="E29"/>
  <c r="H28"/>
  <c r="E28"/>
  <c r="H27"/>
  <c r="E27"/>
  <c r="H24"/>
  <c r="E24"/>
  <c r="G24"/>
  <c r="F24"/>
  <c r="D24"/>
  <c r="C24"/>
  <c r="H22"/>
  <c r="E22"/>
  <c r="H21"/>
  <c r="E21"/>
  <c r="H20"/>
  <c r="E20"/>
  <c r="H19"/>
  <c r="E19"/>
  <c r="H18"/>
  <c r="E18"/>
  <c r="H17"/>
  <c r="E17"/>
  <c r="H16"/>
  <c r="E16"/>
  <c r="H15"/>
  <c r="E15"/>
  <c r="H14"/>
  <c r="E14"/>
  <c r="H13"/>
  <c r="E13"/>
  <c r="H12"/>
  <c r="E12"/>
  <c r="H6"/>
  <c r="E6"/>
  <c r="G6"/>
  <c r="F6"/>
  <c r="D6"/>
  <c r="C6"/>
  <c r="H4"/>
  <c r="E4"/>
  <c r="H3"/>
  <c r="E3"/>
</calcChain>
</file>

<file path=xl/sharedStrings.xml><?xml version="1.0" encoding="utf-8"?>
<sst xmlns="http://schemas.openxmlformats.org/spreadsheetml/2006/main" count="112" uniqueCount="93">
  <si>
    <t xml:space="preserve">Cuenta
</t>
  </si>
  <si>
    <t xml:space="preserve">
Mes actual</t>
  </si>
  <si>
    <t>Mes Activo
Mes Actual</t>
  </si>
  <si>
    <t xml:space="preserve">Presupuesto
</t>
  </si>
  <si>
    <t>Variacion
a la fecha</t>
  </si>
  <si>
    <t>Acumulado 
a la fecha</t>
  </si>
  <si>
    <t xml:space="preserve">Variacion
</t>
  </si>
  <si>
    <t>Ingresos</t>
  </si>
  <si>
    <t>1901</t>
  </si>
  <si>
    <t>Ing. TesoreriaGobierno Central</t>
  </si>
  <si>
    <t>1901-B</t>
  </si>
  <si>
    <t>Ingresos CNSS</t>
  </si>
  <si>
    <t/>
  </si>
  <si>
    <t>Total Ingresos</t>
  </si>
  <si>
    <t>GASTOS CORRIENTES</t>
  </si>
  <si>
    <t>Servicios Personales</t>
  </si>
  <si>
    <t>211101</t>
  </si>
  <si>
    <t>Sueldos fijos</t>
  </si>
  <si>
    <t>211201</t>
  </si>
  <si>
    <t>Sueldos al personal contratado</t>
  </si>
  <si>
    <t>211205</t>
  </si>
  <si>
    <t>Sueldo al personal nominal en</t>
  </si>
  <si>
    <t>211401</t>
  </si>
  <si>
    <t>Regalia pascual</t>
  </si>
  <si>
    <t>211504</t>
  </si>
  <si>
    <t>Proporcion de vacaciones no di</t>
  </si>
  <si>
    <t>212204</t>
  </si>
  <si>
    <t>Prima de transporte</t>
  </si>
  <si>
    <t>212205</t>
  </si>
  <si>
    <t>Compensación servicios de Segu</t>
  </si>
  <si>
    <t>213201</t>
  </si>
  <si>
    <t>Gastos de representación en el</t>
  </si>
  <si>
    <t>215101</t>
  </si>
  <si>
    <t>Contribuciones al seguro de sa</t>
  </si>
  <si>
    <t>215201</t>
  </si>
  <si>
    <t>Contribuciones al seguro de pe</t>
  </si>
  <si>
    <t>215301</t>
  </si>
  <si>
    <t>Contribuciones al seguro de ri</t>
  </si>
  <si>
    <t>Sub-Total</t>
  </si>
  <si>
    <t>Servicios No Personales</t>
  </si>
  <si>
    <t>221301</t>
  </si>
  <si>
    <t>Teléfono local</t>
  </si>
  <si>
    <t>221501</t>
  </si>
  <si>
    <t>Servicio de internet y televis</t>
  </si>
  <si>
    <t>221601</t>
  </si>
  <si>
    <t>Energía eléctrica</t>
  </si>
  <si>
    <t>222101</t>
  </si>
  <si>
    <t>Publicidad y propaganda</t>
  </si>
  <si>
    <t>222201</t>
  </si>
  <si>
    <t>Impresión y encuadernación</t>
  </si>
  <si>
    <t>225101</t>
  </si>
  <si>
    <t>Alquilleres y rentas de edific</t>
  </si>
  <si>
    <t>225801</t>
  </si>
  <si>
    <t>Otros alquileres</t>
  </si>
  <si>
    <t>227201</t>
  </si>
  <si>
    <t>Mantenimiento Eq.Oficina</t>
  </si>
  <si>
    <t>227206</t>
  </si>
  <si>
    <t>Rep. Equipo Transporte</t>
  </si>
  <si>
    <t>228201</t>
  </si>
  <si>
    <t>Comisiones y gastos bancarios</t>
  </si>
  <si>
    <t>228501</t>
  </si>
  <si>
    <t>Fumigacion</t>
  </si>
  <si>
    <t>228503</t>
  </si>
  <si>
    <t>Limpieza e Higiene</t>
  </si>
  <si>
    <t>228702</t>
  </si>
  <si>
    <t>Servicios jurídicos</t>
  </si>
  <si>
    <t>228704</t>
  </si>
  <si>
    <t>Servicios de capacitación</t>
  </si>
  <si>
    <t>228706</t>
  </si>
  <si>
    <t>Otros servicios técnicos profe</t>
  </si>
  <si>
    <t>Materiales y Suministros</t>
  </si>
  <si>
    <t>231101</t>
  </si>
  <si>
    <t>Alimentos y bebidas para perso</t>
  </si>
  <si>
    <t>231303</t>
  </si>
  <si>
    <t>Productos Forestales</t>
  </si>
  <si>
    <t>233201</t>
  </si>
  <si>
    <t>Productos de papel y cartón</t>
  </si>
  <si>
    <t>235301</t>
  </si>
  <si>
    <t>Llantas y neumáticos</t>
  </si>
  <si>
    <t>237101</t>
  </si>
  <si>
    <t>Gasolina</t>
  </si>
  <si>
    <t>239101</t>
  </si>
  <si>
    <t>Material para limpieza</t>
  </si>
  <si>
    <t>239201</t>
  </si>
  <si>
    <t>Utiles de escritorio, oficina</t>
  </si>
  <si>
    <t>239601</t>
  </si>
  <si>
    <t>Productos eléctricos y afines</t>
  </si>
  <si>
    <t>239901</t>
  </si>
  <si>
    <t>Productos y útiles varios n.i.</t>
  </si>
  <si>
    <t>Transferencias Corrientes</t>
  </si>
  <si>
    <t>Activos no Financieros</t>
  </si>
  <si>
    <t>Total Egresos y Gastos</t>
  </si>
  <si>
    <t>Resultado Operacional</t>
  </si>
</sst>
</file>

<file path=xl/styles.xml><?xml version="1.0" encoding="utf-8"?>
<styleSheet xmlns="http://schemas.openxmlformats.org/spreadsheetml/2006/main">
  <numFmts count="1">
    <numFmt numFmtId="164" formatCode="#,##0.00;\(#,##0.00\)"/>
  </numFmts>
  <fonts count="4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49" fontId="3" fillId="0" borderId="0" xfId="0" applyNumberFormat="1" applyFont="1" applyAlignment="1">
      <alignment horizontal="left" wrapText="1"/>
    </xf>
    <xf numFmtId="0" fontId="3" fillId="0" borderId="0" xfId="0" applyFont="1"/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right" wrapText="1"/>
    </xf>
    <xf numFmtId="49" fontId="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right"/>
    </xf>
    <xf numFmtId="49" fontId="0" fillId="0" borderId="0" xfId="0" applyNumberFormat="1" applyAlignment="1">
      <alignment horizontal="left"/>
    </xf>
    <xf numFmtId="164" fontId="0" fillId="0" borderId="1" xfId="0" applyNumberFormat="1" applyBorder="1" applyAlignment="1">
      <alignment horizontal="right"/>
    </xf>
    <xf numFmtId="49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center"/>
    </xf>
    <xf numFmtId="164" fontId="0" fillId="0" borderId="2" xfId="0" applyNumberFormat="1" applyBorder="1" applyAlignment="1">
      <alignment horizontal="right"/>
    </xf>
    <xf numFmtId="49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1"/>
  <sheetViews>
    <sheetView tabSelected="1" workbookViewId="0">
      <pane ySplit="1" topLeftCell="A2" activePane="bottomLeft" state="frozenSplit"/>
      <selection pane="bottomLeft" activeCell="B39" sqref="B39"/>
    </sheetView>
  </sheetViews>
  <sheetFormatPr baseColWidth="10" defaultRowHeight="15.75"/>
  <cols>
    <col min="1" max="1" width="17.7109375" style="1" customWidth="1"/>
    <col min="2" max="2" width="27.7109375" style="1" customWidth="1"/>
    <col min="3" max="3" width="12.28515625" style="1" bestFit="1" customWidth="1"/>
    <col min="4" max="4" width="10.5703125" style="1" bestFit="1" customWidth="1"/>
    <col min="5" max="6" width="12.28515625" style="1" bestFit="1" customWidth="1"/>
    <col min="7" max="7" width="10.5703125" style="1" bestFit="1" customWidth="1"/>
    <col min="8" max="8" width="12.28515625" style="1" bestFit="1" customWidth="1"/>
    <col min="9" max="16384" width="11.42578125" style="1"/>
  </cols>
  <sheetData>
    <row r="1" spans="1:8" s="4" customFormat="1" ht="25.5">
      <c r="A1" s="3" t="s">
        <v>0</v>
      </c>
      <c r="B1" s="5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3</v>
      </c>
      <c r="H1" s="6" t="s">
        <v>6</v>
      </c>
    </row>
    <row r="2" spans="1:8">
      <c r="A2" s="7" t="s">
        <v>7</v>
      </c>
    </row>
    <row r="3" spans="1:8" s="4" customFormat="1" ht="12.75">
      <c r="A3" s="8" t="s">
        <v>8</v>
      </c>
      <c r="B3" s="8" t="s">
        <v>9</v>
      </c>
      <c r="C3" s="9">
        <v>15018111.439999999</v>
      </c>
      <c r="D3" s="9">
        <v>0</v>
      </c>
      <c r="E3" s="9">
        <f>C3-D3</f>
        <v>15018111.439999999</v>
      </c>
      <c r="F3" s="9">
        <v>15018111.439999999</v>
      </c>
      <c r="G3" s="9">
        <v>0</v>
      </c>
      <c r="H3" s="9">
        <f>F3-G3</f>
        <v>15018111.439999999</v>
      </c>
    </row>
    <row r="4" spans="1:8" s="4" customFormat="1" ht="12.75">
      <c r="A4" s="8" t="s">
        <v>10</v>
      </c>
      <c r="B4" s="8" t="s">
        <v>11</v>
      </c>
      <c r="C4" s="9">
        <v>5000000</v>
      </c>
      <c r="D4" s="9">
        <v>0</v>
      </c>
      <c r="E4" s="9">
        <f>C4-D4</f>
        <v>5000000</v>
      </c>
      <c r="F4" s="9">
        <v>5000000</v>
      </c>
      <c r="G4" s="9">
        <v>0</v>
      </c>
      <c r="H4" s="9">
        <f>F4-G4</f>
        <v>5000000</v>
      </c>
    </row>
    <row r="5" spans="1:8" customFormat="1" ht="15">
      <c r="A5" s="10"/>
      <c r="B5" s="10"/>
      <c r="C5" s="11"/>
      <c r="D5" s="11"/>
      <c r="E5" s="11"/>
      <c r="F5" s="11"/>
      <c r="G5" s="11"/>
      <c r="H5" s="11"/>
    </row>
    <row r="6" spans="1:8" s="2" customFormat="1" ht="12.75">
      <c r="A6" s="12" t="s">
        <v>12</v>
      </c>
      <c r="B6" s="12" t="s">
        <v>13</v>
      </c>
      <c r="C6" s="13">
        <f>ROUND(SUBTOTAL(9, C2:C5), 5)</f>
        <v>20018111.440000001</v>
      </c>
      <c r="D6" s="13">
        <f>ROUND(SUBTOTAL(9, D2:D5), 5)</f>
        <v>0</v>
      </c>
      <c r="E6" s="13">
        <f>C6-D6</f>
        <v>20018111.440000001</v>
      </c>
      <c r="F6" s="13">
        <f>ROUND(SUBTOTAL(9, F2:F5), 5)</f>
        <v>20018111.440000001</v>
      </c>
      <c r="G6" s="13">
        <f>ROUND(SUBTOTAL(9, G2:G5), 5)</f>
        <v>0</v>
      </c>
      <c r="H6" s="13">
        <f>F6-G6</f>
        <v>20018111.440000001</v>
      </c>
    </row>
    <row r="7" spans="1:8" customFormat="1" ht="15">
      <c r="A7" s="10"/>
      <c r="B7" s="10"/>
      <c r="C7" s="11"/>
      <c r="D7" s="11"/>
      <c r="E7" s="11"/>
      <c r="F7" s="11"/>
      <c r="G7" s="11"/>
      <c r="H7" s="11"/>
    </row>
    <row r="8" spans="1:8">
      <c r="A8" s="14" t="s">
        <v>12</v>
      </c>
    </row>
    <row r="9" spans="1:8">
      <c r="A9" s="14" t="s">
        <v>12</v>
      </c>
    </row>
    <row r="10" spans="1:8">
      <c r="A10" s="7" t="s">
        <v>14</v>
      </c>
    </row>
    <row r="11" spans="1:8" s="2" customFormat="1" ht="12.75">
      <c r="A11" s="12" t="s">
        <v>15</v>
      </c>
    </row>
    <row r="12" spans="1:8" s="4" customFormat="1" ht="12.75">
      <c r="A12" s="8" t="s">
        <v>16</v>
      </c>
      <c r="B12" s="8" t="s">
        <v>17</v>
      </c>
      <c r="C12" s="9">
        <v>7238725.2400000002</v>
      </c>
      <c r="D12" s="9">
        <v>0</v>
      </c>
      <c r="E12" s="9">
        <f t="shared" ref="E12:E22" si="0">C12-D12</f>
        <v>7238725.2400000002</v>
      </c>
      <c r="F12" s="9">
        <v>7238725.2400000002</v>
      </c>
      <c r="G12" s="9">
        <v>0</v>
      </c>
      <c r="H12" s="9">
        <f t="shared" ref="H12:H22" si="1">F12-G12</f>
        <v>7238725.2400000002</v>
      </c>
    </row>
    <row r="13" spans="1:8" s="4" customFormat="1" ht="12.75">
      <c r="A13" s="8" t="s">
        <v>18</v>
      </c>
      <c r="B13" s="8" t="s">
        <v>19</v>
      </c>
      <c r="C13" s="9">
        <v>45000</v>
      </c>
      <c r="D13" s="9">
        <v>0</v>
      </c>
      <c r="E13" s="9">
        <f t="shared" si="0"/>
        <v>45000</v>
      </c>
      <c r="F13" s="9">
        <v>45000</v>
      </c>
      <c r="G13" s="9">
        <v>0</v>
      </c>
      <c r="H13" s="9">
        <f t="shared" si="1"/>
        <v>45000</v>
      </c>
    </row>
    <row r="14" spans="1:8" s="4" customFormat="1" ht="12.75">
      <c r="A14" s="8" t="s">
        <v>20</v>
      </c>
      <c r="B14" s="8" t="s">
        <v>21</v>
      </c>
      <c r="C14" s="9">
        <v>232000</v>
      </c>
      <c r="D14" s="9">
        <v>0</v>
      </c>
      <c r="E14" s="9">
        <f t="shared" si="0"/>
        <v>232000</v>
      </c>
      <c r="F14" s="9">
        <v>232000</v>
      </c>
      <c r="G14" s="9">
        <v>0</v>
      </c>
      <c r="H14" s="9">
        <f t="shared" si="1"/>
        <v>232000</v>
      </c>
    </row>
    <row r="15" spans="1:8" s="4" customFormat="1" ht="12.75">
      <c r="A15" s="8" t="s">
        <v>22</v>
      </c>
      <c r="B15" s="8" t="s">
        <v>23</v>
      </c>
      <c r="C15" s="9">
        <v>6666.67</v>
      </c>
      <c r="D15" s="9">
        <v>0</v>
      </c>
      <c r="E15" s="9">
        <f t="shared" si="0"/>
        <v>6666.67</v>
      </c>
      <c r="F15" s="9">
        <v>6666.67</v>
      </c>
      <c r="G15" s="9">
        <v>0</v>
      </c>
      <c r="H15" s="9">
        <f t="shared" si="1"/>
        <v>6666.67</v>
      </c>
    </row>
    <row r="16" spans="1:8" s="4" customFormat="1" ht="12.75">
      <c r="A16" s="8" t="s">
        <v>24</v>
      </c>
      <c r="B16" s="8" t="s">
        <v>25</v>
      </c>
      <c r="C16" s="9">
        <v>29072.45</v>
      </c>
      <c r="D16" s="9">
        <v>0</v>
      </c>
      <c r="E16" s="9">
        <f t="shared" si="0"/>
        <v>29072.45</v>
      </c>
      <c r="F16" s="9">
        <v>29072.45</v>
      </c>
      <c r="G16" s="9">
        <v>0</v>
      </c>
      <c r="H16" s="9">
        <f t="shared" si="1"/>
        <v>29072.45</v>
      </c>
    </row>
    <row r="17" spans="1:8" s="4" customFormat="1" ht="12.75">
      <c r="A17" s="8" t="s">
        <v>26</v>
      </c>
      <c r="B17" s="8" t="s">
        <v>27</v>
      </c>
      <c r="C17" s="9">
        <v>130000</v>
      </c>
      <c r="D17" s="9">
        <v>0</v>
      </c>
      <c r="E17" s="9">
        <f t="shared" si="0"/>
        <v>130000</v>
      </c>
      <c r="F17" s="9">
        <v>130000</v>
      </c>
      <c r="G17" s="9">
        <v>0</v>
      </c>
      <c r="H17" s="9">
        <f t="shared" si="1"/>
        <v>130000</v>
      </c>
    </row>
    <row r="18" spans="1:8" s="4" customFormat="1" ht="12.75">
      <c r="A18" s="8" t="s">
        <v>28</v>
      </c>
      <c r="B18" s="8" t="s">
        <v>29</v>
      </c>
      <c r="C18" s="9">
        <v>6000</v>
      </c>
      <c r="D18" s="9">
        <v>0</v>
      </c>
      <c r="E18" s="9">
        <f t="shared" si="0"/>
        <v>6000</v>
      </c>
      <c r="F18" s="9">
        <v>6000</v>
      </c>
      <c r="G18" s="9">
        <v>0</v>
      </c>
      <c r="H18" s="9">
        <f t="shared" si="1"/>
        <v>6000</v>
      </c>
    </row>
    <row r="19" spans="1:8" s="4" customFormat="1" ht="12.75">
      <c r="A19" s="8" t="s">
        <v>30</v>
      </c>
      <c r="B19" s="8" t="s">
        <v>31</v>
      </c>
      <c r="C19" s="9">
        <v>52200</v>
      </c>
      <c r="D19" s="9">
        <v>0</v>
      </c>
      <c r="E19" s="9">
        <f t="shared" si="0"/>
        <v>52200</v>
      </c>
      <c r="F19" s="9">
        <v>52200</v>
      </c>
      <c r="G19" s="9">
        <v>0</v>
      </c>
      <c r="H19" s="9">
        <f t="shared" si="1"/>
        <v>52200</v>
      </c>
    </row>
    <row r="20" spans="1:8" s="4" customFormat="1" ht="12.75">
      <c r="A20" s="8" t="s">
        <v>32</v>
      </c>
      <c r="B20" s="8" t="s">
        <v>33</v>
      </c>
      <c r="C20" s="9">
        <v>506698.33</v>
      </c>
      <c r="D20" s="9">
        <v>0</v>
      </c>
      <c r="E20" s="9">
        <f t="shared" si="0"/>
        <v>506698.33</v>
      </c>
      <c r="F20" s="9">
        <v>506698.33</v>
      </c>
      <c r="G20" s="9">
        <v>0</v>
      </c>
      <c r="H20" s="9">
        <f t="shared" si="1"/>
        <v>506698.33</v>
      </c>
    </row>
    <row r="21" spans="1:8" s="4" customFormat="1" ht="12.75">
      <c r="A21" s="8" t="s">
        <v>34</v>
      </c>
      <c r="B21" s="8" t="s">
        <v>35</v>
      </c>
      <c r="C21" s="9">
        <v>521211.84</v>
      </c>
      <c r="D21" s="9">
        <v>0</v>
      </c>
      <c r="E21" s="9">
        <f t="shared" si="0"/>
        <v>521211.84</v>
      </c>
      <c r="F21" s="9">
        <v>521211.84</v>
      </c>
      <c r="G21" s="9">
        <v>0</v>
      </c>
      <c r="H21" s="9">
        <f t="shared" si="1"/>
        <v>521211.84</v>
      </c>
    </row>
    <row r="22" spans="1:8" s="4" customFormat="1" ht="12.75">
      <c r="A22" s="8" t="s">
        <v>36</v>
      </c>
      <c r="B22" s="8" t="s">
        <v>37</v>
      </c>
      <c r="C22" s="9">
        <v>63989.47</v>
      </c>
      <c r="D22" s="9">
        <v>0</v>
      </c>
      <c r="E22" s="9">
        <f t="shared" si="0"/>
        <v>63989.47</v>
      </c>
      <c r="F22" s="9">
        <v>63989.47</v>
      </c>
      <c r="G22" s="9">
        <v>0</v>
      </c>
      <c r="H22" s="9">
        <f t="shared" si="1"/>
        <v>63989.47</v>
      </c>
    </row>
    <row r="23" spans="1:8" customFormat="1" ht="15">
      <c r="A23" s="10"/>
      <c r="B23" s="10"/>
      <c r="C23" s="11"/>
      <c r="D23" s="11"/>
      <c r="E23" s="11"/>
      <c r="F23" s="11"/>
      <c r="G23" s="11"/>
      <c r="H23" s="11"/>
    </row>
    <row r="24" spans="1:8" s="2" customFormat="1" ht="12.75">
      <c r="A24" s="12" t="s">
        <v>12</v>
      </c>
      <c r="B24" s="12" t="s">
        <v>38</v>
      </c>
      <c r="C24" s="13">
        <f>ROUND(SUBTOTAL(9, C8:C23), 5)</f>
        <v>8831564</v>
      </c>
      <c r="D24" s="13">
        <f>ROUND(SUBTOTAL(9, D8:D23), 5)</f>
        <v>0</v>
      </c>
      <c r="E24" s="13">
        <f>C24-D24</f>
        <v>8831564</v>
      </c>
      <c r="F24" s="13">
        <f>ROUND(SUBTOTAL(9, F8:F23), 5)</f>
        <v>8831564</v>
      </c>
      <c r="G24" s="13">
        <f>ROUND(SUBTOTAL(9, G8:G23), 5)</f>
        <v>0</v>
      </c>
      <c r="H24" s="13">
        <f>F24-G24</f>
        <v>8831564</v>
      </c>
    </row>
    <row r="25" spans="1:8">
      <c r="A25" s="14" t="s">
        <v>12</v>
      </c>
    </row>
    <row r="26" spans="1:8" s="2" customFormat="1" ht="12.75">
      <c r="A26" s="12" t="s">
        <v>39</v>
      </c>
    </row>
    <row r="27" spans="1:8" s="4" customFormat="1" ht="12.75">
      <c r="A27" s="8" t="s">
        <v>40</v>
      </c>
      <c r="B27" s="8" t="s">
        <v>41</v>
      </c>
      <c r="C27" s="9">
        <v>408352.7</v>
      </c>
      <c r="D27" s="9">
        <v>0</v>
      </c>
      <c r="E27" s="9">
        <f t="shared" ref="E27:E41" si="2">C27-D27</f>
        <v>408352.7</v>
      </c>
      <c r="F27" s="9">
        <v>408352.7</v>
      </c>
      <c r="G27" s="9">
        <v>0</v>
      </c>
      <c r="H27" s="9">
        <f t="shared" ref="H27:H41" si="3">F27-G27</f>
        <v>408352.7</v>
      </c>
    </row>
    <row r="28" spans="1:8" s="4" customFormat="1" ht="12.75">
      <c r="A28" s="8" t="s">
        <v>42</v>
      </c>
      <c r="B28" s="8" t="s">
        <v>43</v>
      </c>
      <c r="C28" s="9">
        <v>119268.38</v>
      </c>
      <c r="D28" s="9">
        <v>0</v>
      </c>
      <c r="E28" s="9">
        <f t="shared" si="2"/>
        <v>119268.38</v>
      </c>
      <c r="F28" s="9">
        <v>119268.38</v>
      </c>
      <c r="G28" s="9">
        <v>0</v>
      </c>
      <c r="H28" s="9">
        <f t="shared" si="3"/>
        <v>119268.38</v>
      </c>
    </row>
    <row r="29" spans="1:8" s="4" customFormat="1" ht="12.75">
      <c r="A29" s="8" t="s">
        <v>44</v>
      </c>
      <c r="B29" s="8" t="s">
        <v>45</v>
      </c>
      <c r="C29" s="9">
        <v>147996.29</v>
      </c>
      <c r="D29" s="9">
        <v>0</v>
      </c>
      <c r="E29" s="9">
        <f t="shared" si="2"/>
        <v>147996.29</v>
      </c>
      <c r="F29" s="9">
        <v>147996.29</v>
      </c>
      <c r="G29" s="9">
        <v>0</v>
      </c>
      <c r="H29" s="9">
        <f t="shared" si="3"/>
        <v>147996.29</v>
      </c>
    </row>
    <row r="30" spans="1:8" s="4" customFormat="1" ht="12.75">
      <c r="A30" s="8" t="s">
        <v>46</v>
      </c>
      <c r="B30" s="8" t="s">
        <v>47</v>
      </c>
      <c r="C30" s="9">
        <v>-4621.32</v>
      </c>
      <c r="D30" s="9">
        <v>0</v>
      </c>
      <c r="E30" s="9">
        <f t="shared" si="2"/>
        <v>-4621.32</v>
      </c>
      <c r="F30" s="9">
        <v>-4621.32</v>
      </c>
      <c r="G30" s="9">
        <v>0</v>
      </c>
      <c r="H30" s="9">
        <f t="shared" si="3"/>
        <v>-4621.32</v>
      </c>
    </row>
    <row r="31" spans="1:8" s="4" customFormat="1" ht="12.75">
      <c r="A31" s="8" t="s">
        <v>48</v>
      </c>
      <c r="B31" s="8" t="s">
        <v>49</v>
      </c>
      <c r="C31" s="9">
        <v>484024.2</v>
      </c>
      <c r="D31" s="9">
        <v>0</v>
      </c>
      <c r="E31" s="9">
        <f t="shared" si="2"/>
        <v>484024.2</v>
      </c>
      <c r="F31" s="9">
        <v>484024.2</v>
      </c>
      <c r="G31" s="9">
        <v>0</v>
      </c>
      <c r="H31" s="9">
        <f t="shared" si="3"/>
        <v>484024.2</v>
      </c>
    </row>
    <row r="32" spans="1:8" s="4" customFormat="1" ht="12.75">
      <c r="A32" s="8" t="s">
        <v>50</v>
      </c>
      <c r="B32" s="8" t="s">
        <v>51</v>
      </c>
      <c r="C32" s="9">
        <v>163161.78</v>
      </c>
      <c r="D32" s="9">
        <v>0</v>
      </c>
      <c r="E32" s="9">
        <f t="shared" si="2"/>
        <v>163161.78</v>
      </c>
      <c r="F32" s="9">
        <v>163161.78</v>
      </c>
      <c r="G32" s="9">
        <v>0</v>
      </c>
      <c r="H32" s="9">
        <f t="shared" si="3"/>
        <v>163161.78</v>
      </c>
    </row>
    <row r="33" spans="1:8" s="4" customFormat="1" ht="12.75">
      <c r="A33" s="8" t="s">
        <v>52</v>
      </c>
      <c r="B33" s="8" t="s">
        <v>53</v>
      </c>
      <c r="C33" s="9">
        <v>192871</v>
      </c>
      <c r="D33" s="9">
        <v>0</v>
      </c>
      <c r="E33" s="9">
        <f t="shared" si="2"/>
        <v>192871</v>
      </c>
      <c r="F33" s="9">
        <v>192871</v>
      </c>
      <c r="G33" s="9">
        <v>0</v>
      </c>
      <c r="H33" s="9">
        <f t="shared" si="3"/>
        <v>192871</v>
      </c>
    </row>
    <row r="34" spans="1:8" s="4" customFormat="1" ht="12.75">
      <c r="A34" s="8" t="s">
        <v>54</v>
      </c>
      <c r="B34" s="8" t="s">
        <v>55</v>
      </c>
      <c r="C34" s="9">
        <v>39412</v>
      </c>
      <c r="D34" s="9">
        <v>0</v>
      </c>
      <c r="E34" s="9">
        <f t="shared" si="2"/>
        <v>39412</v>
      </c>
      <c r="F34" s="9">
        <v>39412</v>
      </c>
      <c r="G34" s="9">
        <v>0</v>
      </c>
      <c r="H34" s="9">
        <f t="shared" si="3"/>
        <v>39412</v>
      </c>
    </row>
    <row r="35" spans="1:8" s="4" customFormat="1" ht="12.75">
      <c r="A35" s="8" t="s">
        <v>56</v>
      </c>
      <c r="B35" s="8" t="s">
        <v>57</v>
      </c>
      <c r="C35" s="9">
        <v>47916.88</v>
      </c>
      <c r="D35" s="9">
        <v>0</v>
      </c>
      <c r="E35" s="9">
        <f t="shared" si="2"/>
        <v>47916.88</v>
      </c>
      <c r="F35" s="9">
        <v>47916.88</v>
      </c>
      <c r="G35" s="9">
        <v>0</v>
      </c>
      <c r="H35" s="9">
        <f t="shared" si="3"/>
        <v>47916.88</v>
      </c>
    </row>
    <row r="36" spans="1:8" s="4" customFormat="1" ht="12.75">
      <c r="A36" s="8" t="s">
        <v>58</v>
      </c>
      <c r="B36" s="8" t="s">
        <v>59</v>
      </c>
      <c r="C36" s="9">
        <v>990</v>
      </c>
      <c r="D36" s="9">
        <v>0</v>
      </c>
      <c r="E36" s="9">
        <f t="shared" si="2"/>
        <v>990</v>
      </c>
      <c r="F36" s="9">
        <v>990</v>
      </c>
      <c r="G36" s="9">
        <v>0</v>
      </c>
      <c r="H36" s="9">
        <f t="shared" si="3"/>
        <v>990</v>
      </c>
    </row>
    <row r="37" spans="1:8" s="4" customFormat="1" ht="12.75">
      <c r="A37" s="8" t="s">
        <v>60</v>
      </c>
      <c r="B37" s="8" t="s">
        <v>61</v>
      </c>
      <c r="C37" s="9">
        <v>2950</v>
      </c>
      <c r="D37" s="9">
        <v>0</v>
      </c>
      <c r="E37" s="9">
        <f t="shared" si="2"/>
        <v>2950</v>
      </c>
      <c r="F37" s="9">
        <v>2950</v>
      </c>
      <c r="G37" s="9">
        <v>0</v>
      </c>
      <c r="H37" s="9">
        <f t="shared" si="3"/>
        <v>2950</v>
      </c>
    </row>
    <row r="38" spans="1:8" s="4" customFormat="1" ht="12.75">
      <c r="A38" s="8" t="s">
        <v>62</v>
      </c>
      <c r="B38" s="8" t="s">
        <v>63</v>
      </c>
      <c r="C38" s="9">
        <v>42008</v>
      </c>
      <c r="D38" s="9">
        <v>0</v>
      </c>
      <c r="E38" s="9">
        <f t="shared" si="2"/>
        <v>42008</v>
      </c>
      <c r="F38" s="9">
        <v>42008</v>
      </c>
      <c r="G38" s="9">
        <v>0</v>
      </c>
      <c r="H38" s="9">
        <f t="shared" si="3"/>
        <v>42008</v>
      </c>
    </row>
    <row r="39" spans="1:8" s="4" customFormat="1" ht="12.75">
      <c r="A39" s="8" t="s">
        <v>64</v>
      </c>
      <c r="B39" s="8" t="s">
        <v>65</v>
      </c>
      <c r="C39" s="9">
        <v>58587</v>
      </c>
      <c r="D39" s="9">
        <v>0</v>
      </c>
      <c r="E39" s="9">
        <f t="shared" si="2"/>
        <v>58587</v>
      </c>
      <c r="F39" s="9">
        <v>58587</v>
      </c>
      <c r="G39" s="9">
        <v>0</v>
      </c>
      <c r="H39" s="9">
        <f t="shared" si="3"/>
        <v>58587</v>
      </c>
    </row>
    <row r="40" spans="1:8" s="4" customFormat="1" ht="12.75">
      <c r="A40" s="8" t="s">
        <v>66</v>
      </c>
      <c r="B40" s="8" t="s">
        <v>67</v>
      </c>
      <c r="C40" s="9">
        <v>120085.5</v>
      </c>
      <c r="D40" s="9">
        <v>0</v>
      </c>
      <c r="E40" s="9">
        <f t="shared" si="2"/>
        <v>120085.5</v>
      </c>
      <c r="F40" s="9">
        <v>120085.5</v>
      </c>
      <c r="G40" s="9">
        <v>0</v>
      </c>
      <c r="H40" s="9">
        <f t="shared" si="3"/>
        <v>120085.5</v>
      </c>
    </row>
    <row r="41" spans="1:8" s="4" customFormat="1" ht="12.75">
      <c r="A41" s="8" t="s">
        <v>68</v>
      </c>
      <c r="B41" s="8" t="s">
        <v>69</v>
      </c>
      <c r="C41" s="9">
        <v>97000</v>
      </c>
      <c r="D41" s="9">
        <v>0</v>
      </c>
      <c r="E41" s="9">
        <f t="shared" si="2"/>
        <v>97000</v>
      </c>
      <c r="F41" s="9">
        <v>97000</v>
      </c>
      <c r="G41" s="9">
        <v>0</v>
      </c>
      <c r="H41" s="9">
        <f t="shared" si="3"/>
        <v>97000</v>
      </c>
    </row>
    <row r="42" spans="1:8" customFormat="1" ht="15">
      <c r="A42" s="10"/>
      <c r="B42" s="10"/>
      <c r="C42" s="11"/>
      <c r="D42" s="11"/>
      <c r="E42" s="11"/>
      <c r="F42" s="11"/>
      <c r="G42" s="11"/>
      <c r="H42" s="11"/>
    </row>
    <row r="43" spans="1:8" s="2" customFormat="1" ht="12.75">
      <c r="A43" s="12" t="s">
        <v>12</v>
      </c>
      <c r="B43" s="12" t="s">
        <v>38</v>
      </c>
      <c r="C43" s="13">
        <f>ROUND(SUBTOTAL(9, C25:C42), 5)</f>
        <v>1920002.41</v>
      </c>
      <c r="D43" s="13">
        <f>ROUND(SUBTOTAL(9, D25:D42), 5)</f>
        <v>0</v>
      </c>
      <c r="E43" s="13">
        <f>C43-D43</f>
        <v>1920002.41</v>
      </c>
      <c r="F43" s="13">
        <f>ROUND(SUBTOTAL(9, F25:F42), 5)</f>
        <v>1920002.41</v>
      </c>
      <c r="G43" s="13">
        <f>ROUND(SUBTOTAL(9, G25:G42), 5)</f>
        <v>0</v>
      </c>
      <c r="H43" s="13">
        <f>F43-G43</f>
        <v>1920002.41</v>
      </c>
    </row>
    <row r="44" spans="1:8">
      <c r="A44" s="14" t="s">
        <v>12</v>
      </c>
    </row>
    <row r="45" spans="1:8" s="2" customFormat="1" ht="12.75">
      <c r="A45" s="12" t="s">
        <v>70</v>
      </c>
    </row>
    <row r="46" spans="1:8" s="4" customFormat="1" ht="12.75">
      <c r="A46" s="8" t="s">
        <v>71</v>
      </c>
      <c r="B46" s="8" t="s">
        <v>72</v>
      </c>
      <c r="C46" s="9">
        <v>153629.9</v>
      </c>
      <c r="D46" s="9">
        <v>0</v>
      </c>
      <c r="E46" s="9">
        <f t="shared" ref="E46:E54" si="4">C46-D46</f>
        <v>153629.9</v>
      </c>
      <c r="F46" s="9">
        <v>153629.9</v>
      </c>
      <c r="G46" s="9">
        <v>0</v>
      </c>
      <c r="H46" s="9">
        <f t="shared" ref="H46:H54" si="5">F46-G46</f>
        <v>153629.9</v>
      </c>
    </row>
    <row r="47" spans="1:8" s="4" customFormat="1" ht="12.75">
      <c r="A47" s="8" t="s">
        <v>73</v>
      </c>
      <c r="B47" s="8" t="s">
        <v>74</v>
      </c>
      <c r="C47" s="9">
        <v>34220</v>
      </c>
      <c r="D47" s="9">
        <v>0</v>
      </c>
      <c r="E47" s="9">
        <f t="shared" si="4"/>
        <v>34220</v>
      </c>
      <c r="F47" s="9">
        <v>34220</v>
      </c>
      <c r="G47" s="9">
        <v>0</v>
      </c>
      <c r="H47" s="9">
        <f t="shared" si="5"/>
        <v>34220</v>
      </c>
    </row>
    <row r="48" spans="1:8" s="4" customFormat="1" ht="12.75">
      <c r="A48" s="8" t="s">
        <v>75</v>
      </c>
      <c r="B48" s="8" t="s">
        <v>76</v>
      </c>
      <c r="C48" s="9">
        <v>4661</v>
      </c>
      <c r="D48" s="9">
        <v>0</v>
      </c>
      <c r="E48" s="9">
        <f t="shared" si="4"/>
        <v>4661</v>
      </c>
      <c r="F48" s="9">
        <v>4661</v>
      </c>
      <c r="G48" s="9">
        <v>0</v>
      </c>
      <c r="H48" s="9">
        <f t="shared" si="5"/>
        <v>4661</v>
      </c>
    </row>
    <row r="49" spans="1:8" s="4" customFormat="1" ht="12.75">
      <c r="A49" s="8" t="s">
        <v>77</v>
      </c>
      <c r="B49" s="8" t="s">
        <v>78</v>
      </c>
      <c r="C49" s="9">
        <v>34000</v>
      </c>
      <c r="D49" s="9">
        <v>0</v>
      </c>
      <c r="E49" s="9">
        <f t="shared" si="4"/>
        <v>34000</v>
      </c>
      <c r="F49" s="9">
        <v>34000</v>
      </c>
      <c r="G49" s="9">
        <v>0</v>
      </c>
      <c r="H49" s="9">
        <f t="shared" si="5"/>
        <v>34000</v>
      </c>
    </row>
    <row r="50" spans="1:8" s="4" customFormat="1" ht="12.75">
      <c r="A50" s="8" t="s">
        <v>79</v>
      </c>
      <c r="B50" s="8" t="s">
        <v>80</v>
      </c>
      <c r="C50" s="9">
        <v>1200000</v>
      </c>
      <c r="D50" s="9">
        <v>0</v>
      </c>
      <c r="E50" s="9">
        <f t="shared" si="4"/>
        <v>1200000</v>
      </c>
      <c r="F50" s="9">
        <v>1200000</v>
      </c>
      <c r="G50" s="9">
        <v>0</v>
      </c>
      <c r="H50" s="9">
        <f t="shared" si="5"/>
        <v>1200000</v>
      </c>
    </row>
    <row r="51" spans="1:8" s="4" customFormat="1" ht="12.75">
      <c r="A51" s="8" t="s">
        <v>81</v>
      </c>
      <c r="B51" s="8" t="s">
        <v>82</v>
      </c>
      <c r="C51" s="9">
        <v>96981.67</v>
      </c>
      <c r="D51" s="9">
        <v>0</v>
      </c>
      <c r="E51" s="9">
        <f t="shared" si="4"/>
        <v>96981.67</v>
      </c>
      <c r="F51" s="9">
        <v>96981.67</v>
      </c>
      <c r="G51" s="9">
        <v>0</v>
      </c>
      <c r="H51" s="9">
        <f t="shared" si="5"/>
        <v>96981.67</v>
      </c>
    </row>
    <row r="52" spans="1:8" s="4" customFormat="1" ht="12.75">
      <c r="A52" s="8" t="s">
        <v>83</v>
      </c>
      <c r="B52" s="8" t="s">
        <v>84</v>
      </c>
      <c r="C52" s="9">
        <v>65691.89</v>
      </c>
      <c r="D52" s="9">
        <v>0</v>
      </c>
      <c r="E52" s="9">
        <f t="shared" si="4"/>
        <v>65691.89</v>
      </c>
      <c r="F52" s="9">
        <v>65691.89</v>
      </c>
      <c r="G52" s="9">
        <v>0</v>
      </c>
      <c r="H52" s="9">
        <f t="shared" si="5"/>
        <v>65691.89</v>
      </c>
    </row>
    <row r="53" spans="1:8" s="4" customFormat="1" ht="12.75">
      <c r="A53" s="8" t="s">
        <v>85</v>
      </c>
      <c r="B53" s="8" t="s">
        <v>86</v>
      </c>
      <c r="C53" s="9">
        <v>84000.09</v>
      </c>
      <c r="D53" s="9">
        <v>0</v>
      </c>
      <c r="E53" s="9">
        <f t="shared" si="4"/>
        <v>84000.09</v>
      </c>
      <c r="F53" s="9">
        <v>84000.09</v>
      </c>
      <c r="G53" s="9">
        <v>0</v>
      </c>
      <c r="H53" s="9">
        <f t="shared" si="5"/>
        <v>84000.09</v>
      </c>
    </row>
    <row r="54" spans="1:8" s="4" customFormat="1" ht="12.75">
      <c r="A54" s="8" t="s">
        <v>87</v>
      </c>
      <c r="B54" s="8" t="s">
        <v>88</v>
      </c>
      <c r="C54" s="9">
        <v>54834.6</v>
      </c>
      <c r="D54" s="9">
        <v>0</v>
      </c>
      <c r="E54" s="9">
        <f t="shared" si="4"/>
        <v>54834.6</v>
      </c>
      <c r="F54" s="9">
        <v>54834.6</v>
      </c>
      <c r="G54" s="9">
        <v>0</v>
      </c>
      <c r="H54" s="9">
        <f t="shared" si="5"/>
        <v>54834.6</v>
      </c>
    </row>
    <row r="55" spans="1:8" customFormat="1" ht="15">
      <c r="A55" s="10"/>
      <c r="B55" s="10"/>
      <c r="C55" s="11"/>
      <c r="D55" s="11"/>
      <c r="E55" s="11"/>
      <c r="F55" s="11"/>
      <c r="G55" s="11"/>
      <c r="H55" s="11"/>
    </row>
    <row r="56" spans="1:8" s="2" customFormat="1" ht="12.75">
      <c r="A56" s="12" t="s">
        <v>12</v>
      </c>
      <c r="B56" s="12" t="s">
        <v>38</v>
      </c>
      <c r="C56" s="13">
        <f>ROUND(SUBTOTAL(9, C44:C55), 5)</f>
        <v>1728019.15</v>
      </c>
      <c r="D56" s="13">
        <f>ROUND(SUBTOTAL(9, D44:D55), 5)</f>
        <v>0</v>
      </c>
      <c r="E56" s="13">
        <f>C56-D56</f>
        <v>1728019.15</v>
      </c>
      <c r="F56" s="13">
        <f>ROUND(SUBTOTAL(9, F44:F55), 5)</f>
        <v>1728019.15</v>
      </c>
      <c r="G56" s="13">
        <f>ROUND(SUBTOTAL(9, G44:G55), 5)</f>
        <v>0</v>
      </c>
      <c r="H56" s="13">
        <f>F56-G56</f>
        <v>1728019.15</v>
      </c>
    </row>
    <row r="57" spans="1:8">
      <c r="A57" s="14" t="s">
        <v>12</v>
      </c>
    </row>
    <row r="58" spans="1:8" s="2" customFormat="1" ht="12.75">
      <c r="A58" s="12" t="s">
        <v>89</v>
      </c>
    </row>
    <row r="59" spans="1:8" customFormat="1" ht="15">
      <c r="A59" s="10"/>
      <c r="B59" s="10"/>
      <c r="C59" s="11"/>
      <c r="D59" s="11"/>
      <c r="E59" s="11"/>
      <c r="F59" s="11"/>
      <c r="G59" s="11"/>
      <c r="H59" s="11"/>
    </row>
    <row r="60" spans="1:8" s="2" customFormat="1" ht="12.75">
      <c r="A60" s="12" t="s">
        <v>12</v>
      </c>
      <c r="B60" s="12" t="s">
        <v>38</v>
      </c>
      <c r="C60" s="13">
        <f>ROUND(SUBTOTAL(9, C57:C59), 5)</f>
        <v>0</v>
      </c>
      <c r="D60" s="13">
        <f>ROUND(SUBTOTAL(9, D57:D59), 5)</f>
        <v>0</v>
      </c>
      <c r="E60" s="13">
        <f>C60-D60</f>
        <v>0</v>
      </c>
      <c r="F60" s="13">
        <f>ROUND(SUBTOTAL(9, F57:F59), 5)</f>
        <v>0</v>
      </c>
      <c r="G60" s="13">
        <f>ROUND(SUBTOTAL(9, G57:G59), 5)</f>
        <v>0</v>
      </c>
      <c r="H60" s="13">
        <f>F60-G60</f>
        <v>0</v>
      </c>
    </row>
    <row r="61" spans="1:8">
      <c r="A61" s="14" t="s">
        <v>12</v>
      </c>
    </row>
    <row r="62" spans="1:8" s="2" customFormat="1" ht="12.75">
      <c r="A62" s="12" t="s">
        <v>90</v>
      </c>
    </row>
    <row r="63" spans="1:8" customFormat="1" ht="15">
      <c r="A63" s="10"/>
      <c r="B63" s="10"/>
      <c r="C63" s="11"/>
      <c r="D63" s="11"/>
      <c r="E63" s="11"/>
      <c r="F63" s="11"/>
      <c r="G63" s="11"/>
      <c r="H63" s="11"/>
    </row>
    <row r="64" spans="1:8" s="2" customFormat="1" ht="13.5" thickBot="1">
      <c r="A64" s="12" t="s">
        <v>12</v>
      </c>
      <c r="B64" s="12" t="s">
        <v>38</v>
      </c>
      <c r="C64" s="13">
        <f>ROUND(SUBTOTAL(9, C61:C63), 5)</f>
        <v>0</v>
      </c>
      <c r="D64" s="13">
        <f>ROUND(SUBTOTAL(9, D61:D63), 5)</f>
        <v>0</v>
      </c>
      <c r="E64" s="13">
        <f>C64-D64</f>
        <v>0</v>
      </c>
      <c r="F64" s="13">
        <f>ROUND(SUBTOTAL(9, F61:F63), 5)</f>
        <v>0</v>
      </c>
      <c r="G64" s="13">
        <f>ROUND(SUBTOTAL(9, G61:G63), 5)</f>
        <v>0</v>
      </c>
      <c r="H64" s="13">
        <f>F64-G64</f>
        <v>0</v>
      </c>
    </row>
    <row r="65" spans="1:8" customFormat="1" thickTop="1">
      <c r="A65" s="10"/>
      <c r="B65" s="10"/>
      <c r="C65" s="15"/>
      <c r="D65" s="15"/>
      <c r="E65" s="15"/>
      <c r="F65" s="15"/>
      <c r="G65" s="15"/>
      <c r="H65" s="15"/>
    </row>
    <row r="66" spans="1:8" s="2" customFormat="1" ht="12.75">
      <c r="A66" s="12" t="s">
        <v>12</v>
      </c>
      <c r="B66" s="12" t="s">
        <v>91</v>
      </c>
      <c r="C66" s="13">
        <f>ROUND(C24+C43+C56+C60+C64, 5)</f>
        <v>12479585.560000001</v>
      </c>
      <c r="D66" s="13">
        <f>ROUND(D24+D43+D56+D60+D64, 5)</f>
        <v>0</v>
      </c>
      <c r="E66" s="13">
        <f>C66-D66</f>
        <v>12479585.560000001</v>
      </c>
      <c r="F66" s="13">
        <f>ROUND(F24+F43+F56+F60+F64, 5)</f>
        <v>12479585.560000001</v>
      </c>
      <c r="G66" s="13">
        <f>ROUND(G24+G43+G56+G60+G64, 5)</f>
        <v>0</v>
      </c>
      <c r="H66" s="13">
        <f>F66-G66</f>
        <v>12479585.560000001</v>
      </c>
    </row>
    <row r="67" spans="1:8" customFormat="1" ht="15">
      <c r="A67" s="10"/>
      <c r="B67" s="10"/>
      <c r="C67" s="11"/>
      <c r="D67" s="11"/>
      <c r="E67" s="11"/>
      <c r="F67" s="11"/>
      <c r="G67" s="11"/>
      <c r="H67" s="11"/>
    </row>
    <row r="68" spans="1:8">
      <c r="A68" s="14" t="s">
        <v>12</v>
      </c>
    </row>
    <row r="69" spans="1:8" customFormat="1" ht="15">
      <c r="A69" s="10"/>
      <c r="B69" s="10"/>
      <c r="C69" s="11"/>
      <c r="D69" s="11"/>
      <c r="E69" s="11"/>
      <c r="F69" s="11"/>
      <c r="G69" s="11"/>
      <c r="H69" s="11"/>
    </row>
    <row r="70" spans="1:8" s="2" customFormat="1" ht="13.5" thickBot="1">
      <c r="A70" s="12" t="s">
        <v>12</v>
      </c>
      <c r="B70" s="12" t="s">
        <v>92</v>
      </c>
      <c r="C70" s="13">
        <f>-(ROUND(-C6+C66-SUBTOTAL(9, C68:C69), 5))</f>
        <v>7538525.8799999999</v>
      </c>
      <c r="D70" s="13">
        <f>-(ROUND(-D6+D66-SUBTOTAL(9, D68:D69), 5))</f>
        <v>0</v>
      </c>
      <c r="E70" s="13">
        <f>C70-D70</f>
        <v>7538525.8799999999</v>
      </c>
      <c r="F70" s="13">
        <f>-(ROUND(-F6+F66-SUBTOTAL(9, F68:F69), 5))</f>
        <v>7538525.8799999999</v>
      </c>
      <c r="G70" s="13">
        <f>-(ROUND(-G6+G66-SUBTOTAL(9, G68:G69), 5))</f>
        <v>0</v>
      </c>
      <c r="H70" s="13">
        <f>F70-G70</f>
        <v>7538525.8799999999</v>
      </c>
    </row>
    <row r="71" spans="1:8" customFormat="1" ht="16.5" thickTop="1" thickBot="1">
      <c r="A71" s="16"/>
      <c r="B71" s="16"/>
      <c r="C71" s="17"/>
      <c r="D71" s="17"/>
      <c r="E71" s="17"/>
      <c r="F71" s="17"/>
      <c r="G71" s="17"/>
      <c r="H71" s="17"/>
    </row>
  </sheetData>
  <pageMargins left="0.70866141732283472" right="0.70866141732283472" top="1.7716535433070868" bottom="0.6692913385826772" header="0.31496062992125984" footer="0.31496062992125984"/>
  <pageSetup orientation="landscape" r:id="rId1"/>
  <headerFooter>
    <oddHeader>&amp;C&amp;"Times New Roman,Normal"&amp;18&amp;EEjecución Presupuestaria Enero 2017</oddHeader>
    <oddFooter>&amp;L&amp;08&amp;"MS San Serif"&amp;R&amp;08&amp;"MS San Serif"Page: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</vt:lpstr>
      <vt:lpstr>Presupuesto!Títulos_a_imprimir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jberiguete</cp:lastModifiedBy>
  <cp:lastPrinted>2017-11-20T15:49:26Z</cp:lastPrinted>
  <dcterms:created xsi:type="dcterms:W3CDTF">2017-04-04T13:19:26Z</dcterms:created>
  <dcterms:modified xsi:type="dcterms:W3CDTF">2017-11-20T15:49:27Z</dcterms:modified>
</cp:coreProperties>
</file>