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Presupuesto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3" i="4"/>
  <c r="C123"/>
  <c r="G121"/>
  <c r="F121"/>
  <c r="H121" s="1"/>
  <c r="E121"/>
  <c r="D121"/>
  <c r="C121"/>
  <c r="H119"/>
  <c r="E119"/>
  <c r="H117"/>
  <c r="E117"/>
  <c r="H115"/>
  <c r="E115"/>
  <c r="G112"/>
  <c r="F112"/>
  <c r="H112" s="1"/>
  <c r="E112"/>
  <c r="D112"/>
  <c r="C112"/>
  <c r="H110"/>
  <c r="E110"/>
  <c r="G107"/>
  <c r="F107"/>
  <c r="H107" s="1"/>
  <c r="E107"/>
  <c r="D107"/>
  <c r="C107"/>
  <c r="H105"/>
  <c r="E105"/>
  <c r="H104"/>
  <c r="E104"/>
  <c r="H103"/>
  <c r="E103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G76"/>
  <c r="F76"/>
  <c r="H76" s="1"/>
  <c r="E76"/>
  <c r="D76"/>
  <c r="C76"/>
  <c r="H74"/>
  <c r="E74"/>
  <c r="H73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G31"/>
  <c r="F31"/>
  <c r="F123" s="1"/>
  <c r="H123" s="1"/>
  <c r="E31"/>
  <c r="D31"/>
  <c r="D123" s="1"/>
  <c r="C31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G7"/>
  <c r="G127" s="1"/>
  <c r="F7"/>
  <c r="H7" s="1"/>
  <c r="E7"/>
  <c r="D7"/>
  <c r="C7"/>
  <c r="C127" s="1"/>
  <c r="H5"/>
  <c r="E5"/>
  <c r="H4"/>
  <c r="E4"/>
  <c r="H3"/>
  <c r="E3"/>
  <c r="E123" l="1"/>
  <c r="D127"/>
  <c r="E127" s="1"/>
  <c r="F127"/>
  <c r="H127" s="1"/>
  <c r="H31"/>
</calcChain>
</file>

<file path=xl/sharedStrings.xml><?xml version="1.0" encoding="utf-8"?>
<sst xmlns="http://schemas.openxmlformats.org/spreadsheetml/2006/main" count="226" uniqueCount="207">
  <si>
    <t/>
  </si>
  <si>
    <t>GASTOS CORRIENTES</t>
  </si>
  <si>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</si>
  <si>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</si>
  <si>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</si>
  <si>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</si>
  <si>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</si>
  <si>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</si>
  <si>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</si>
  <si>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</si>
  <si>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1905</t>
  </si>
  <si>
    <t>BALANCE INICIAL IRO. ENERO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</si>
  <si>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</si>
  <si>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</si>
  <si>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</si>
  <si>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</si>
  <si>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</si>
  <si>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</si>
  <si>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</si>
  <si>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</si>
  <si>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</si>
  <si>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</si>
  <si>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211204</t>
  </si>
  <si>
    <t>Sueldos al personal por servic</t>
  </si>
  <si>
    <t>211205</t>
  </si>
  <si>
    <t>Sueldo al personal nominal en</t>
  </si>
  <si>
    <t>211401</t>
  </si>
  <si>
    <t>Regalia pascual</t>
  </si>
  <si>
    <t>211501</t>
  </si>
  <si>
    <t>Prestaciones Economicas</t>
  </si>
  <si>
    <t>211504</t>
  </si>
  <si>
    <t>Proporcion de vacaciones no di</t>
  </si>
  <si>
    <t>212201</t>
  </si>
  <si>
    <t>Compensación por gastos de ali</t>
  </si>
  <si>
    <t>212202</t>
  </si>
  <si>
    <t>Compensación por horas extraor</t>
  </si>
  <si>
    <t>212204</t>
  </si>
  <si>
    <t>Prima de transporte</t>
  </si>
  <si>
    <t>212205</t>
  </si>
  <si>
    <t>Compensación servicios de Segu</t>
  </si>
  <si>
    <t>212206</t>
  </si>
  <si>
    <t>Compensación por resultados</t>
  </si>
  <si>
    <t>213201</t>
  </si>
  <si>
    <t>Gastos de representación en el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</si>
  <si>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</si>
  <si>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</si>
  <si>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</si>
  <si>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</si>
  <si>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</si>
  <si>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</si>
  <si>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</si>
  <si>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</si>
  <si>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</si>
  <si>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</si>
  <si>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221101</t>
  </si>
  <si>
    <t>Radiocomunicación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</si>
  <si>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</si>
  <si>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</si>
  <si>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</si>
  <si>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</si>
  <si>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</si>
  <si>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</si>
  <si>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</si>
  <si>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</si>
  <si>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221701</t>
  </si>
  <si>
    <t>Agua</t>
  </si>
  <si>
    <t>221801</t>
  </si>
  <si>
    <t>Recolección de residuos sólido</t>
  </si>
  <si>
    <t>222101</t>
  </si>
  <si>
    <t>Publicidad y propaganda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</si>
  <si>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</si>
  <si>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</si>
  <si>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</si>
  <si>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</si>
  <si>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</si>
  <si>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</si>
  <si>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</si>
  <si>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</si>
  <si>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224201</t>
  </si>
  <si>
    <t>Fletes</t>
  </si>
  <si>
    <t>224401</t>
  </si>
  <si>
    <t>Peaje</t>
  </si>
  <si>
    <t>225101</t>
  </si>
  <si>
    <t>Alquilleres y rentas de edific</t>
  </si>
  <si>
    <t>225801</t>
  </si>
  <si>
    <t>Otros alquileres</t>
  </si>
  <si>
    <t>226201</t>
  </si>
  <si>
    <t>Seguro de bienes muebles</t>
  </si>
  <si>
    <t>226301</t>
  </si>
  <si>
    <t>Seguros de personas</t>
  </si>
  <si>
    <t>226501</t>
  </si>
  <si>
    <t>Seguros S/Insfraestructura</t>
  </si>
  <si>
    <t>227101</t>
  </si>
  <si>
    <t>Obras menores en edificaciones</t>
  </si>
  <si>
    <t>227102</t>
  </si>
  <si>
    <t>servicios esp. de mant. y rep.</t>
  </si>
  <si>
    <t>227104</t>
  </si>
  <si>
    <t>Mantenimiento y Reparacion var</t>
  </si>
  <si>
    <t>227106</t>
  </si>
  <si>
    <t>Instalaciones Electricas</t>
  </si>
  <si>
    <t>227107</t>
  </si>
  <si>
    <t>Servicios Pintura y Derivados</t>
  </si>
  <si>
    <t>227201</t>
  </si>
  <si>
    <t>Mantenimiento Eq.Oficina</t>
  </si>
  <si>
    <t>227202</t>
  </si>
  <si>
    <t>Mantenimiento y Rep.Eq.Computa</t>
  </si>
  <si>
    <t>227205</t>
  </si>
  <si>
    <t>Rep. Equipo Comunicacion</t>
  </si>
  <si>
    <t>227206</t>
  </si>
  <si>
    <t>Rep. Equipo Transporte</t>
  </si>
  <si>
    <t>227301</t>
  </si>
  <si>
    <t>Instalaciones Temporales</t>
  </si>
  <si>
    <t>228201</t>
  </si>
  <si>
    <t>Comisiones y gastos bancarios</t>
  </si>
  <si>
    <t>228501</t>
  </si>
  <si>
    <t>Fumigacion</t>
  </si>
  <si>
    <t>228502</t>
  </si>
  <si>
    <t>Lavanderia</t>
  </si>
  <si>
    <t>228503</t>
  </si>
  <si>
    <t>Limpieza e Higiene</t>
  </si>
  <si>
    <t>228601</t>
  </si>
  <si>
    <t>Eventos Generales</t>
  </si>
  <si>
    <t>228602</t>
  </si>
  <si>
    <t>Festividades</t>
  </si>
  <si>
    <t>228603</t>
  </si>
  <si>
    <t>Actuaciones Deport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</si>
  <si>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</si>
  <si>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</si>
  <si>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</si>
  <si>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</si>
  <si>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</si>
  <si>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</si>
  <si>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228706</t>
  </si>
  <si>
    <t>Otros servicios técnicos profe</t>
  </si>
  <si>
    <t>228904</t>
  </si>
  <si>
    <t>Otros Gastos por Indemnizacion</t>
  </si>
  <si>
    <t>Materiales y Suministros</t>
  </si>
  <si>
    <t>231101</t>
  </si>
  <si>
    <t>Alimentos y bebidas para perso</t>
  </si>
  <si>
    <t>231303</t>
  </si>
  <si>
    <t>Productos Forestales</t>
  </si>
  <si>
    <t>232101</t>
  </si>
  <si>
    <t>Hilados Y Telas</t>
  </si>
  <si>
    <t>232201</t>
  </si>
  <si>
    <t>Acabados Textiles</t>
  </si>
  <si>
    <t>232301</t>
  </si>
  <si>
    <t>Prendas de vestir</t>
  </si>
  <si>
    <t>233101</t>
  </si>
  <si>
    <t>Papel de escritorio</t>
  </si>
  <si>
    <t>233201</t>
  </si>
  <si>
    <t>Productos de papel y cartón</t>
  </si>
  <si>
    <t>233401</t>
  </si>
  <si>
    <t>Libros, revistas y periódicos</t>
  </si>
  <si>
    <t>234101</t>
  </si>
  <si>
    <t>Productos medicinales para uso</t>
  </si>
  <si>
    <t>235301</t>
  </si>
  <si>
    <t>Llantas y neumáticos</t>
  </si>
  <si>
    <t>235501</t>
  </si>
  <si>
    <t>Articulos Plasticos</t>
  </si>
  <si>
    <t>236301</t>
  </si>
  <si>
    <t>Productos Ferrosos</t>
  </si>
  <si>
    <t>236304</t>
  </si>
  <si>
    <t>Herramientas Menores</t>
  </si>
  <si>
    <t>236306</t>
  </si>
  <si>
    <t>Accesorios De Metal</t>
  </si>
  <si>
    <t>237101</t>
  </si>
  <si>
    <t>Gasolina</t>
  </si>
  <si>
    <t>237104</t>
  </si>
  <si>
    <t>Gas Propano</t>
  </si>
  <si>
    <t>237106</t>
  </si>
  <si>
    <t>Lubricantes</t>
  </si>
  <si>
    <t>237205</t>
  </si>
  <si>
    <t>Insecticida,Fumigantes y otros</t>
  </si>
  <si>
    <t>237206</t>
  </si>
  <si>
    <t>Pinturas, Lacas,Barnices</t>
  </si>
  <si>
    <t>239101</t>
  </si>
  <si>
    <t>Material para limpieza</t>
  </si>
  <si>
    <t>239201</t>
  </si>
  <si>
    <t>Utiles de escritorio, oficina</t>
  </si>
  <si>
    <t>239301</t>
  </si>
  <si>
    <t>Utiles Menores Med.-Quirurgico</t>
  </si>
  <si>
    <t>239401</t>
  </si>
  <si>
    <t>Utiles Destinados Activ.Deport</t>
  </si>
  <si>
    <t>239501</t>
  </si>
  <si>
    <t>Utiles de cocina y comedor</t>
  </si>
  <si>
    <t>239601</t>
  </si>
  <si>
    <t>Productos eléctricos y afines</t>
  </si>
  <si>
    <t>239801</t>
  </si>
  <si>
    <t>Otros Repuestos y Accesorios M</t>
  </si>
  <si>
    <t>239901</t>
  </si>
  <si>
    <t>Productos y útiles varios n.i.</t>
  </si>
  <si>
    <t>Transferencias Corrientes</t>
  </si>
  <si>
    <t>241201</t>
  </si>
  <si>
    <t>Ayudas y Donaciones</t>
  </si>
  <si>
    <t>Activos no Financieros</t>
  </si>
  <si>
    <t>1503</t>
  </si>
  <si>
    <t>Muebles de Oficina y Estantes</t>
  </si>
  <si>
    <t>1505</t>
  </si>
  <si>
    <t>Fotocopiadoras</t>
  </si>
  <si>
    <t>1512</t>
  </si>
  <si>
    <t>Equipos de Cómputo</t>
  </si>
  <si>
    <t>1513</t>
  </si>
  <si>
    <t>Licencias &amp; Softweres</t>
  </si>
  <si>
    <t>1515</t>
  </si>
  <si>
    <t>Electrodomesticos</t>
  </si>
  <si>
    <t>Total Egresos y Gastos</t>
  </si>
  <si>
    <t>Resultado Operacional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</si>
</sst>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5"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49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164" fontId="2" fillId="0" borderId="2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"/>
  <sheetViews>
    <sheetView tabSelected="1" workbookViewId="0">
      <selection activeCell="B38" sqref="B38"/>
    </sheetView>
  </sheetViews>
  <sheetFormatPr baseColWidth="10" defaultRowHeight="15.75"/>
  <cols>
    <col min="1" max="1" width="17.7109375" style="5" customWidth="1"/>
    <col min="2" max="2" width="27.7109375" style="5" customWidth="1"/>
    <col min="3" max="8" width="15.7109375" style="5" customWidth="1"/>
  </cols>
  <sheetData>
    <row r="1" spans="1:8" ht="25.5">
      <c r="A1" s="1" t="s">
        <v>2</v>
      </c>
      <c r="B1" s="2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5</v>
      </c>
      <c r="H1" s="3" t="s">
        <v>8</v>
      </c>
    </row>
    <row r="2" spans="1:8">
      <c r="A2" s="4" t="s">
        <v>9</v>
      </c>
    </row>
    <row r="3" spans="1:8" ht="12.75">
      <c r="A3" s="6" t="s">
        <v>10</v>
      </c>
      <c r="B3" s="6" t="s">
        <v>11</v>
      </c>
      <c r="C3" s="7">
        <v>0</v>
      </c>
      <c r="D3" s="7">
        <v>0</v>
      </c>
      <c r="E3" s="7">
        <f>C3-D3</f>
        <v>0</v>
      </c>
      <c r="F3" s="7">
        <v>0</v>
      </c>
      <c r="G3" s="7">
        <v>485191.52</v>
      </c>
      <c r="H3" s="7">
        <f>F3-G3</f>
        <v>-485191.52</v>
      </c>
    </row>
    <row r="4" spans="1:8" ht="12.75">
      <c r="A4" s="6" t="s">
        <v>12</v>
      </c>
      <c r="B4" s="6" t="s">
        <v>13</v>
      </c>
      <c r="C4" s="7">
        <v>15018111.439999999</v>
      </c>
      <c r="D4" s="7">
        <v>15018111.439999999</v>
      </c>
      <c r="E4" s="7">
        <f>C4-D4</f>
        <v>0</v>
      </c>
      <c r="F4" s="7">
        <v>135163002.96000001</v>
      </c>
      <c r="G4" s="7">
        <v>135163002.96000001</v>
      </c>
      <c r="H4" s="7">
        <f>F4-G4</f>
        <v>0</v>
      </c>
    </row>
    <row r="5" spans="1:8" ht="12.75">
      <c r="A5" s="6" t="s">
        <v>14</v>
      </c>
      <c r="B5" s="6" t="s">
        <v>15</v>
      </c>
      <c r="C5" s="7">
        <v>0</v>
      </c>
      <c r="D5" s="7">
        <v>0</v>
      </c>
      <c r="E5" s="7">
        <f>C5-D5</f>
        <v>0</v>
      </c>
      <c r="F5" s="7">
        <v>5000000</v>
      </c>
      <c r="G5" s="7">
        <v>5000000</v>
      </c>
      <c r="H5" s="7">
        <f>F5-G5</f>
        <v>0</v>
      </c>
    </row>
    <row r="6" spans="1:8" ht="15">
      <c r="A6" s="8"/>
      <c r="B6" s="8"/>
      <c r="C6" s="9"/>
      <c r="D6" s="9"/>
      <c r="E6" s="9"/>
      <c r="F6" s="9"/>
      <c r="G6" s="9"/>
      <c r="H6" s="9"/>
    </row>
    <row r="7" spans="1:8" ht="12.75">
      <c r="A7" s="10" t="s">
        <v>0</v>
      </c>
      <c r="B7" s="10" t="s">
        <v>16</v>
      </c>
      <c r="C7" s="11">
        <f>ROUND(SUBTOTAL(9, C2:C6), 5)</f>
        <v>15018111.439999999</v>
      </c>
      <c r="D7" s="11">
        <f>ROUND(SUBTOTAL(9, D2:D6), 5)</f>
        <v>15018111.439999999</v>
      </c>
      <c r="E7" s="11">
        <f>C7-D7</f>
        <v>0</v>
      </c>
      <c r="F7" s="11">
        <f>ROUND(SUBTOTAL(9, F2:F6), 5)</f>
        <v>140163002.96000001</v>
      </c>
      <c r="G7" s="11">
        <f>ROUND(SUBTOTAL(9, G2:G6), 5)</f>
        <v>140648194.47999999</v>
      </c>
      <c r="H7" s="11">
        <f>F7-G7</f>
        <v>-485191.51999998093</v>
      </c>
    </row>
    <row r="8" spans="1:8" ht="15">
      <c r="A8" s="8"/>
      <c r="B8" s="8"/>
      <c r="C8" s="9"/>
      <c r="D8" s="9"/>
      <c r="E8" s="9"/>
      <c r="F8" s="9"/>
      <c r="G8" s="9"/>
      <c r="H8" s="9"/>
    </row>
    <row r="9" spans="1:8">
      <c r="A9" s="12" t="s">
        <v>0</v>
      </c>
    </row>
    <row r="10" spans="1:8">
      <c r="A10" s="12" t="s">
        <v>0</v>
      </c>
    </row>
    <row r="11" spans="1:8">
      <c r="A11" s="4" t="s">
        <v>1</v>
      </c>
    </row>
    <row r="12" spans="1:8" ht="12.75">
      <c r="A12" s="10" t="s">
        <v>17</v>
      </c>
      <c r="B12" s="13"/>
      <c r="C12" s="13"/>
      <c r="D12" s="13"/>
      <c r="E12" s="13"/>
      <c r="F12" s="13"/>
      <c r="G12" s="13"/>
      <c r="H12" s="13"/>
    </row>
    <row r="13" spans="1:8" ht="12.75">
      <c r="A13" s="6" t="s">
        <v>18</v>
      </c>
      <c r="B13" s="6" t="s">
        <v>19</v>
      </c>
      <c r="C13" s="7">
        <v>6903730.1399999997</v>
      </c>
      <c r="D13" s="7">
        <v>5171081.6500000004</v>
      </c>
      <c r="E13" s="7">
        <f t="shared" ref="E13:E29" si="0">C13-D13</f>
        <v>1732648.4899999993</v>
      </c>
      <c r="F13" s="7">
        <v>65193303.310000002</v>
      </c>
      <c r="G13" s="7">
        <v>65193303.310000002</v>
      </c>
      <c r="H13" s="7">
        <f t="shared" ref="H13:H29" si="1">F13-G13</f>
        <v>0</v>
      </c>
    </row>
    <row r="14" spans="1:8" ht="12.75">
      <c r="A14" s="6" t="s">
        <v>20</v>
      </c>
      <c r="B14" s="6" t="s">
        <v>21</v>
      </c>
      <c r="C14" s="7">
        <v>0</v>
      </c>
      <c r="D14" s="7">
        <v>43833.33</v>
      </c>
      <c r="E14" s="7">
        <f t="shared" si="0"/>
        <v>-43833.33</v>
      </c>
      <c r="F14" s="7">
        <v>45000</v>
      </c>
      <c r="G14" s="7">
        <v>45000</v>
      </c>
      <c r="H14" s="7">
        <f t="shared" si="1"/>
        <v>0</v>
      </c>
    </row>
    <row r="15" spans="1:8" ht="12.75">
      <c r="A15" s="6" t="s">
        <v>22</v>
      </c>
      <c r="B15" s="6" t="s">
        <v>23</v>
      </c>
      <c r="C15" s="7">
        <v>0</v>
      </c>
      <c r="D15" s="7">
        <v>16504.400000000001</v>
      </c>
      <c r="E15" s="7">
        <f t="shared" si="0"/>
        <v>-16504.400000000001</v>
      </c>
      <c r="F15" s="7">
        <v>16504.400000000001</v>
      </c>
      <c r="G15" s="7">
        <v>16504.400000000001</v>
      </c>
      <c r="H15" s="7">
        <f t="shared" si="1"/>
        <v>0</v>
      </c>
    </row>
    <row r="16" spans="1:8" ht="12.75">
      <c r="A16" s="6" t="s">
        <v>24</v>
      </c>
      <c r="B16" s="6" t="s">
        <v>25</v>
      </c>
      <c r="C16" s="7">
        <v>250000</v>
      </c>
      <c r="D16" s="7">
        <v>365367.02</v>
      </c>
      <c r="E16" s="7">
        <f t="shared" si="0"/>
        <v>-115367.02000000002</v>
      </c>
      <c r="F16" s="7">
        <v>1522033.66</v>
      </c>
      <c r="G16" s="7">
        <v>1272033.6599999999</v>
      </c>
      <c r="H16" s="7">
        <f t="shared" si="1"/>
        <v>250000</v>
      </c>
    </row>
    <row r="17" spans="1:8" ht="12.75">
      <c r="A17" s="6" t="s">
        <v>26</v>
      </c>
      <c r="B17" s="6" t="s">
        <v>27</v>
      </c>
      <c r="C17" s="7">
        <v>0</v>
      </c>
      <c r="D17" s="7">
        <v>24266.67</v>
      </c>
      <c r="E17" s="7">
        <f t="shared" si="0"/>
        <v>-24266.67</v>
      </c>
      <c r="F17" s="7">
        <v>24266.67</v>
      </c>
      <c r="G17" s="7">
        <v>24266.67</v>
      </c>
      <c r="H17" s="7">
        <f t="shared" si="1"/>
        <v>0</v>
      </c>
    </row>
    <row r="18" spans="1:8" ht="12.75">
      <c r="A18" s="6" t="s">
        <v>28</v>
      </c>
      <c r="B18" s="6" t="s">
        <v>29</v>
      </c>
      <c r="C18" s="7">
        <v>108181.86</v>
      </c>
      <c r="D18" s="7">
        <v>874077.14</v>
      </c>
      <c r="E18" s="7">
        <f t="shared" si="0"/>
        <v>-765895.28</v>
      </c>
      <c r="F18" s="7">
        <v>1326001.8600000001</v>
      </c>
      <c r="G18" s="7">
        <v>1308276.8600000001</v>
      </c>
      <c r="H18" s="7">
        <f t="shared" si="1"/>
        <v>17725</v>
      </c>
    </row>
    <row r="19" spans="1:8" ht="12.75">
      <c r="A19" s="6" t="s">
        <v>30</v>
      </c>
      <c r="B19" s="6" t="s">
        <v>31</v>
      </c>
      <c r="C19" s="7">
        <v>0</v>
      </c>
      <c r="D19" s="7">
        <v>403058.53</v>
      </c>
      <c r="E19" s="7">
        <f t="shared" si="0"/>
        <v>-403058.53</v>
      </c>
      <c r="F19" s="7">
        <v>403058.53</v>
      </c>
      <c r="G19" s="7">
        <v>403058.53</v>
      </c>
      <c r="H19" s="7">
        <f t="shared" si="1"/>
        <v>0</v>
      </c>
    </row>
    <row r="20" spans="1:8" ht="12.75">
      <c r="A20" s="6" t="s">
        <v>32</v>
      </c>
      <c r="B20" s="6" t="s">
        <v>33</v>
      </c>
      <c r="C20" s="7">
        <v>24360</v>
      </c>
      <c r="D20" s="7">
        <v>204015</v>
      </c>
      <c r="E20" s="7">
        <f t="shared" si="0"/>
        <v>-179655</v>
      </c>
      <c r="F20" s="7">
        <v>204015</v>
      </c>
      <c r="G20" s="7">
        <v>204015</v>
      </c>
      <c r="H20" s="7">
        <f t="shared" si="1"/>
        <v>0</v>
      </c>
    </row>
    <row r="21" spans="1:8" ht="12.75">
      <c r="A21" s="6" t="s">
        <v>34</v>
      </c>
      <c r="B21" s="6" t="s">
        <v>35</v>
      </c>
      <c r="C21" s="7">
        <v>0</v>
      </c>
      <c r="D21" s="7">
        <v>87334.45</v>
      </c>
      <c r="E21" s="7">
        <f t="shared" si="0"/>
        <v>-87334.45</v>
      </c>
      <c r="F21" s="7">
        <v>87334.45</v>
      </c>
      <c r="G21" s="7">
        <v>87334.45</v>
      </c>
      <c r="H21" s="7">
        <f t="shared" si="1"/>
        <v>0</v>
      </c>
    </row>
    <row r="22" spans="1:8" ht="12.75">
      <c r="A22" s="6" t="s">
        <v>36</v>
      </c>
      <c r="B22" s="6" t="s">
        <v>37</v>
      </c>
      <c r="C22" s="7">
        <v>260000</v>
      </c>
      <c r="D22" s="7">
        <v>103333.36</v>
      </c>
      <c r="E22" s="7">
        <f t="shared" si="0"/>
        <v>156666.64000000001</v>
      </c>
      <c r="F22" s="7">
        <v>1300000</v>
      </c>
      <c r="G22" s="7">
        <v>1170000</v>
      </c>
      <c r="H22" s="7">
        <f t="shared" si="1"/>
        <v>130000</v>
      </c>
    </row>
    <row r="23" spans="1:8" ht="12.75">
      <c r="A23" s="6" t="s">
        <v>38</v>
      </c>
      <c r="B23" s="6" t="s">
        <v>39</v>
      </c>
      <c r="C23" s="7">
        <v>6000</v>
      </c>
      <c r="D23" s="7">
        <v>4000</v>
      </c>
      <c r="E23" s="7">
        <f t="shared" si="0"/>
        <v>2000</v>
      </c>
      <c r="F23" s="7">
        <v>54000</v>
      </c>
      <c r="G23" s="7">
        <v>54000</v>
      </c>
      <c r="H23" s="7">
        <f t="shared" si="1"/>
        <v>0</v>
      </c>
    </row>
    <row r="24" spans="1:8" ht="12.75">
      <c r="A24" s="6" t="s">
        <v>40</v>
      </c>
      <c r="B24" s="6" t="s">
        <v>41</v>
      </c>
      <c r="C24" s="7">
        <v>7862539.4100000001</v>
      </c>
      <c r="D24" s="7">
        <v>8055608.4500000002</v>
      </c>
      <c r="E24" s="7">
        <f t="shared" si="0"/>
        <v>-193069.04000000004</v>
      </c>
      <c r="F24" s="7">
        <v>15590795.34</v>
      </c>
      <c r="G24" s="7">
        <v>15555608.449999999</v>
      </c>
      <c r="H24" s="7">
        <f t="shared" si="1"/>
        <v>35186.890000000596</v>
      </c>
    </row>
    <row r="25" spans="1:8" ht="12.75">
      <c r="A25" s="6" t="s">
        <v>42</v>
      </c>
      <c r="B25" s="6" t="s">
        <v>43</v>
      </c>
      <c r="C25" s="7">
        <v>52200</v>
      </c>
      <c r="D25" s="7">
        <v>133.36000000000001</v>
      </c>
      <c r="E25" s="7">
        <f t="shared" si="0"/>
        <v>52066.64</v>
      </c>
      <c r="F25" s="7">
        <v>469800</v>
      </c>
      <c r="G25" s="7">
        <v>469800</v>
      </c>
      <c r="H25" s="7">
        <f t="shared" si="1"/>
        <v>0</v>
      </c>
    </row>
    <row r="26" spans="1:8" ht="12.75">
      <c r="A26" s="6" t="s">
        <v>44</v>
      </c>
      <c r="B26" s="6" t="s">
        <v>45</v>
      </c>
      <c r="C26" s="7">
        <v>0</v>
      </c>
      <c r="D26" s="7">
        <v>174000</v>
      </c>
      <c r="E26" s="7">
        <f t="shared" si="0"/>
        <v>-174000</v>
      </c>
      <c r="F26" s="7">
        <v>174000</v>
      </c>
      <c r="G26" s="7">
        <v>174000</v>
      </c>
      <c r="H26" s="7">
        <f t="shared" si="1"/>
        <v>0</v>
      </c>
    </row>
    <row r="27" spans="1:8" ht="12.75">
      <c r="A27" s="6" t="s">
        <v>46</v>
      </c>
      <c r="B27" s="6" t="s">
        <v>47</v>
      </c>
      <c r="C27" s="7">
        <v>480234.4</v>
      </c>
      <c r="D27" s="7">
        <v>724784.07</v>
      </c>
      <c r="E27" s="7">
        <f t="shared" si="0"/>
        <v>-244549.66999999993</v>
      </c>
      <c r="F27" s="7">
        <v>4524784.07</v>
      </c>
      <c r="G27" s="7">
        <v>4524784.07</v>
      </c>
      <c r="H27" s="7">
        <f t="shared" si="1"/>
        <v>0</v>
      </c>
    </row>
    <row r="28" spans="1:8" ht="12.75">
      <c r="A28" s="6" t="s">
        <v>48</v>
      </c>
      <c r="B28" s="6" t="s">
        <v>49</v>
      </c>
      <c r="C28" s="7">
        <v>509827.23</v>
      </c>
      <c r="D28" s="7">
        <v>636289.27</v>
      </c>
      <c r="E28" s="7">
        <f t="shared" si="0"/>
        <v>-126462.04000000004</v>
      </c>
      <c r="F28" s="7">
        <v>4659938.84</v>
      </c>
      <c r="G28" s="7">
        <v>4636289.2699999996</v>
      </c>
      <c r="H28" s="7">
        <f t="shared" si="1"/>
        <v>23649.570000000298</v>
      </c>
    </row>
    <row r="29" spans="1:8" ht="12.75">
      <c r="A29" s="6" t="s">
        <v>50</v>
      </c>
      <c r="B29" s="6" t="s">
        <v>51</v>
      </c>
      <c r="C29" s="7">
        <v>65496.7</v>
      </c>
      <c r="D29" s="7">
        <v>49757.62</v>
      </c>
      <c r="E29" s="7">
        <f t="shared" si="0"/>
        <v>15739.079999999994</v>
      </c>
      <c r="F29" s="7">
        <v>585840.98</v>
      </c>
      <c r="G29" s="7">
        <v>583090.98</v>
      </c>
      <c r="H29" s="7">
        <f t="shared" si="1"/>
        <v>2750</v>
      </c>
    </row>
    <row r="30" spans="1:8" ht="15">
      <c r="A30" s="8"/>
      <c r="B30" s="8"/>
      <c r="C30" s="9"/>
      <c r="D30" s="9"/>
      <c r="E30" s="9"/>
      <c r="F30" s="9"/>
      <c r="G30" s="9"/>
      <c r="H30" s="9"/>
    </row>
    <row r="31" spans="1:8" ht="12.75">
      <c r="A31" s="10" t="s">
        <v>0</v>
      </c>
      <c r="B31" s="10" t="s">
        <v>52</v>
      </c>
      <c r="C31" s="11">
        <f>ROUND(SUBTOTAL(9, C9:C30), 5)</f>
        <v>16522569.74</v>
      </c>
      <c r="D31" s="11">
        <f>ROUND(SUBTOTAL(9, D9:D30), 5)</f>
        <v>16937444.32</v>
      </c>
      <c r="E31" s="11">
        <f>C31-D31</f>
        <v>-414874.58000000007</v>
      </c>
      <c r="F31" s="11">
        <f>ROUND(SUBTOTAL(9, F9:F30), 5)</f>
        <v>96180677.109999999</v>
      </c>
      <c r="G31" s="11">
        <f>ROUND(SUBTOTAL(9, G9:G30), 5)</f>
        <v>95721365.650000006</v>
      </c>
      <c r="H31" s="11">
        <f>F31-G31</f>
        <v>459311.45999999344</v>
      </c>
    </row>
    <row r="32" spans="1:8">
      <c r="A32" s="12" t="s">
        <v>0</v>
      </c>
    </row>
    <row r="33" spans="1:8" ht="12.75">
      <c r="A33" s="10" t="s">
        <v>53</v>
      </c>
      <c r="B33" s="13"/>
      <c r="C33" s="13"/>
      <c r="D33" s="13"/>
      <c r="E33" s="13"/>
      <c r="F33" s="13"/>
      <c r="G33" s="13"/>
      <c r="H33" s="13"/>
    </row>
    <row r="34" spans="1:8" ht="12.75">
      <c r="A34" s="6" t="s">
        <v>54</v>
      </c>
      <c r="B34" s="6" t="s">
        <v>55</v>
      </c>
      <c r="C34" s="7">
        <v>2348</v>
      </c>
      <c r="D34" s="7">
        <v>0</v>
      </c>
      <c r="E34" s="7">
        <f t="shared" ref="E34:E74" si="2">C34-D34</f>
        <v>2348</v>
      </c>
      <c r="F34" s="7">
        <v>2348</v>
      </c>
      <c r="G34" s="7">
        <v>0</v>
      </c>
      <c r="H34" s="7">
        <f t="shared" ref="H34:H74" si="3">F34-G34</f>
        <v>2348</v>
      </c>
    </row>
    <row r="35" spans="1:8" ht="12.75">
      <c r="A35" s="6" t="s">
        <v>56</v>
      </c>
      <c r="B35" s="6" t="s">
        <v>57</v>
      </c>
      <c r="C35" s="7">
        <v>1015.92</v>
      </c>
      <c r="D35" s="7">
        <v>25066.67</v>
      </c>
      <c r="E35" s="7">
        <f t="shared" si="2"/>
        <v>-24050.75</v>
      </c>
      <c r="F35" s="7">
        <v>239854.38</v>
      </c>
      <c r="G35" s="7">
        <v>225600.03</v>
      </c>
      <c r="H35" s="7">
        <f t="shared" si="3"/>
        <v>14254.350000000006</v>
      </c>
    </row>
    <row r="36" spans="1:8" ht="12.75">
      <c r="A36" s="6" t="s">
        <v>58</v>
      </c>
      <c r="B36" s="6" t="s">
        <v>59</v>
      </c>
      <c r="C36" s="7">
        <v>242334.53</v>
      </c>
      <c r="D36" s="7">
        <v>191666.67</v>
      </c>
      <c r="E36" s="7">
        <f t="shared" si="2"/>
        <v>50667.859999999986</v>
      </c>
      <c r="F36" s="7">
        <v>2192237.14</v>
      </c>
      <c r="G36" s="7">
        <v>1725000.03</v>
      </c>
      <c r="H36" s="7">
        <f t="shared" si="3"/>
        <v>467237.1100000001</v>
      </c>
    </row>
    <row r="37" spans="1:8" ht="12.75">
      <c r="A37" s="6" t="s">
        <v>60</v>
      </c>
      <c r="B37" s="6" t="s">
        <v>61</v>
      </c>
      <c r="C37" s="7">
        <v>312069.7</v>
      </c>
      <c r="D37" s="7">
        <v>308333.33</v>
      </c>
      <c r="E37" s="7">
        <f t="shared" si="2"/>
        <v>3736.3699999999953</v>
      </c>
      <c r="F37" s="7">
        <v>3791564.65</v>
      </c>
      <c r="G37" s="7">
        <v>2774999.97</v>
      </c>
      <c r="H37" s="7">
        <f t="shared" si="3"/>
        <v>1016564.6799999997</v>
      </c>
    </row>
    <row r="38" spans="1:8" ht="12.75">
      <c r="A38" s="6" t="s">
        <v>62</v>
      </c>
      <c r="B38" s="6" t="s">
        <v>63</v>
      </c>
      <c r="C38" s="7">
        <v>76489.789999999994</v>
      </c>
      <c r="D38" s="7">
        <v>109137.27</v>
      </c>
      <c r="E38" s="7">
        <f t="shared" si="2"/>
        <v>-32647.48000000001</v>
      </c>
      <c r="F38" s="7">
        <v>1109137.27</v>
      </c>
      <c r="G38" s="7">
        <v>1109137.27</v>
      </c>
      <c r="H38" s="7">
        <f t="shared" si="3"/>
        <v>0</v>
      </c>
    </row>
    <row r="39" spans="1:8" ht="12.75">
      <c r="A39" s="6" t="s">
        <v>64</v>
      </c>
      <c r="B39" s="6" t="s">
        <v>65</v>
      </c>
      <c r="C39" s="7">
        <v>184</v>
      </c>
      <c r="D39" s="7">
        <v>0</v>
      </c>
      <c r="E39" s="7">
        <f t="shared" si="2"/>
        <v>184</v>
      </c>
      <c r="F39" s="7">
        <v>3445</v>
      </c>
      <c r="G39" s="7">
        <v>3261</v>
      </c>
      <c r="H39" s="7">
        <f t="shared" si="3"/>
        <v>184</v>
      </c>
    </row>
    <row r="40" spans="1:8" ht="12.75">
      <c r="A40" s="6" t="s">
        <v>66</v>
      </c>
      <c r="B40" s="6" t="s">
        <v>67</v>
      </c>
      <c r="C40" s="7">
        <v>805</v>
      </c>
      <c r="D40" s="7">
        <v>0</v>
      </c>
      <c r="E40" s="7">
        <f t="shared" si="2"/>
        <v>805</v>
      </c>
      <c r="F40" s="7">
        <v>6495</v>
      </c>
      <c r="G40" s="7">
        <v>0</v>
      </c>
      <c r="H40" s="7">
        <f t="shared" si="3"/>
        <v>6495</v>
      </c>
    </row>
    <row r="41" spans="1:8" ht="12.75">
      <c r="A41" s="6" t="s">
        <v>68</v>
      </c>
      <c r="B41" s="6" t="s">
        <v>69</v>
      </c>
      <c r="C41" s="7">
        <v>2548259</v>
      </c>
      <c r="D41" s="7">
        <v>0</v>
      </c>
      <c r="E41" s="7">
        <f t="shared" si="2"/>
        <v>2548259</v>
      </c>
      <c r="F41" s="7">
        <v>2881875.78</v>
      </c>
      <c r="G41" s="7">
        <v>11900000</v>
      </c>
      <c r="H41" s="7">
        <f t="shared" si="3"/>
        <v>-9018124.2200000007</v>
      </c>
    </row>
    <row r="42" spans="1:8" ht="12.75">
      <c r="A42" s="6" t="s">
        <v>70</v>
      </c>
      <c r="B42" s="6" t="s">
        <v>71</v>
      </c>
      <c r="C42" s="7">
        <v>4044.1</v>
      </c>
      <c r="D42" s="7">
        <v>41666.67</v>
      </c>
      <c r="E42" s="7">
        <f t="shared" si="2"/>
        <v>-37622.57</v>
      </c>
      <c r="F42" s="7">
        <v>541111</v>
      </c>
      <c r="G42" s="7">
        <v>474479.48</v>
      </c>
      <c r="H42" s="7">
        <f t="shared" si="3"/>
        <v>66631.520000000019</v>
      </c>
    </row>
    <row r="43" spans="1:8" ht="12.75">
      <c r="A43" s="6" t="s">
        <v>72</v>
      </c>
      <c r="B43" s="6" t="s">
        <v>73</v>
      </c>
      <c r="C43" s="7">
        <v>22300</v>
      </c>
      <c r="D43" s="7">
        <v>0</v>
      </c>
      <c r="E43" s="7">
        <f t="shared" si="2"/>
        <v>22300</v>
      </c>
      <c r="F43" s="7">
        <v>274495.56</v>
      </c>
      <c r="G43" s="7">
        <v>274495.56</v>
      </c>
      <c r="H43" s="7">
        <f t="shared" si="3"/>
        <v>0</v>
      </c>
    </row>
    <row r="44" spans="1:8" ht="12.75">
      <c r="A44" s="6" t="s">
        <v>74</v>
      </c>
      <c r="B44" s="6" t="s">
        <v>75</v>
      </c>
      <c r="C44" s="7">
        <v>0</v>
      </c>
      <c r="D44" s="7">
        <v>0</v>
      </c>
      <c r="E44" s="7">
        <f t="shared" si="2"/>
        <v>0</v>
      </c>
      <c r="F44" s="7">
        <v>400744.88</v>
      </c>
      <c r="G44" s="7">
        <v>400744.88</v>
      </c>
      <c r="H44" s="7">
        <f t="shared" si="3"/>
        <v>0</v>
      </c>
    </row>
    <row r="45" spans="1:8" ht="12.75">
      <c r="A45" s="6" t="s">
        <v>76</v>
      </c>
      <c r="B45" s="6" t="s">
        <v>77</v>
      </c>
      <c r="C45" s="7">
        <v>21130</v>
      </c>
      <c r="D45" s="7">
        <v>38217.24</v>
      </c>
      <c r="E45" s="7">
        <f t="shared" si="2"/>
        <v>-17087.239999999998</v>
      </c>
      <c r="F45" s="7">
        <v>504883.88</v>
      </c>
      <c r="G45" s="7">
        <v>504883.88</v>
      </c>
      <c r="H45" s="7">
        <f t="shared" si="3"/>
        <v>0</v>
      </c>
    </row>
    <row r="46" spans="1:8" ht="12.75">
      <c r="A46" s="6" t="s">
        <v>78</v>
      </c>
      <c r="B46" s="6" t="s">
        <v>79</v>
      </c>
      <c r="C46" s="7">
        <v>7910</v>
      </c>
      <c r="D46" s="7">
        <v>0</v>
      </c>
      <c r="E46" s="7">
        <f t="shared" si="2"/>
        <v>7910</v>
      </c>
      <c r="F46" s="7">
        <v>96974</v>
      </c>
      <c r="G46" s="7">
        <v>0</v>
      </c>
      <c r="H46" s="7">
        <f t="shared" si="3"/>
        <v>96974</v>
      </c>
    </row>
    <row r="47" spans="1:8" ht="12.75">
      <c r="A47" s="6" t="s">
        <v>80</v>
      </c>
      <c r="B47" s="6" t="s">
        <v>81</v>
      </c>
      <c r="C47" s="7">
        <v>1620</v>
      </c>
      <c r="D47" s="7">
        <v>0</v>
      </c>
      <c r="E47" s="7">
        <f t="shared" si="2"/>
        <v>1620</v>
      </c>
      <c r="F47" s="7">
        <v>22275</v>
      </c>
      <c r="G47" s="7">
        <v>22275</v>
      </c>
      <c r="H47" s="7">
        <f t="shared" si="3"/>
        <v>0</v>
      </c>
    </row>
    <row r="48" spans="1:8" ht="12.75">
      <c r="A48" s="6" t="s">
        <v>82</v>
      </c>
      <c r="B48" s="6" t="s">
        <v>83</v>
      </c>
      <c r="C48" s="7">
        <v>490679.38</v>
      </c>
      <c r="D48" s="7">
        <v>316880</v>
      </c>
      <c r="E48" s="7">
        <f t="shared" si="2"/>
        <v>173799.38</v>
      </c>
      <c r="F48" s="7">
        <v>4789935.4000000004</v>
      </c>
      <c r="G48" s="7">
        <v>3618938</v>
      </c>
      <c r="H48" s="7">
        <f t="shared" si="3"/>
        <v>1170997.4000000004</v>
      </c>
    </row>
    <row r="49" spans="1:8" ht="12.75">
      <c r="A49" s="6" t="s">
        <v>84</v>
      </c>
      <c r="B49" s="6" t="s">
        <v>85</v>
      </c>
      <c r="C49" s="7">
        <v>219023.24</v>
      </c>
      <c r="D49" s="7">
        <v>133333.32999999999</v>
      </c>
      <c r="E49" s="7">
        <f t="shared" si="2"/>
        <v>85689.91</v>
      </c>
      <c r="F49" s="7">
        <v>1401080.78</v>
      </c>
      <c r="G49" s="7">
        <v>1000829.53</v>
      </c>
      <c r="H49" s="7">
        <f t="shared" si="3"/>
        <v>400251.25</v>
      </c>
    </row>
    <row r="50" spans="1:8" ht="12.75">
      <c r="A50" s="6" t="s">
        <v>86</v>
      </c>
      <c r="B50" s="6" t="s">
        <v>87</v>
      </c>
      <c r="C50" s="7">
        <v>38113.68</v>
      </c>
      <c r="D50" s="7">
        <v>33333.33</v>
      </c>
      <c r="E50" s="7">
        <f t="shared" si="2"/>
        <v>4780.3499999999985</v>
      </c>
      <c r="F50" s="7">
        <v>348227.06</v>
      </c>
      <c r="G50" s="7">
        <v>299999.96999999997</v>
      </c>
      <c r="H50" s="7">
        <f t="shared" si="3"/>
        <v>48227.090000000026</v>
      </c>
    </row>
    <row r="51" spans="1:8" ht="12.75">
      <c r="A51" s="6" t="s">
        <v>88</v>
      </c>
      <c r="B51" s="6" t="s">
        <v>89</v>
      </c>
      <c r="C51" s="7">
        <v>0</v>
      </c>
      <c r="D51" s="7">
        <v>0</v>
      </c>
      <c r="E51" s="7">
        <f t="shared" si="2"/>
        <v>0</v>
      </c>
      <c r="F51" s="7">
        <v>7498.9</v>
      </c>
      <c r="G51" s="7">
        <v>0</v>
      </c>
      <c r="H51" s="7">
        <f t="shared" si="3"/>
        <v>7498.9</v>
      </c>
    </row>
    <row r="52" spans="1:8" ht="12.75">
      <c r="A52" s="6" t="s">
        <v>90</v>
      </c>
      <c r="B52" s="6" t="s">
        <v>91</v>
      </c>
      <c r="C52" s="7">
        <v>178985.84</v>
      </c>
      <c r="D52" s="7">
        <v>0</v>
      </c>
      <c r="E52" s="7">
        <f t="shared" si="2"/>
        <v>178985.84</v>
      </c>
      <c r="F52" s="7">
        <v>178985.84</v>
      </c>
      <c r="G52" s="7">
        <v>0</v>
      </c>
      <c r="H52" s="7">
        <f t="shared" si="3"/>
        <v>178985.84</v>
      </c>
    </row>
    <row r="53" spans="1:8" ht="12.75">
      <c r="A53" s="6" t="s">
        <v>92</v>
      </c>
      <c r="B53" s="6" t="s">
        <v>93</v>
      </c>
      <c r="C53" s="7">
        <v>525331.52</v>
      </c>
      <c r="D53" s="7">
        <v>50000</v>
      </c>
      <c r="E53" s="7">
        <f t="shared" si="2"/>
        <v>475331.52</v>
      </c>
      <c r="F53" s="7">
        <v>594570.85</v>
      </c>
      <c r="G53" s="7">
        <v>4033185</v>
      </c>
      <c r="H53" s="7">
        <f t="shared" si="3"/>
        <v>-3438614.15</v>
      </c>
    </row>
    <row r="54" spans="1:8" ht="12.75">
      <c r="A54" s="6" t="s">
        <v>94</v>
      </c>
      <c r="B54" s="6" t="s">
        <v>95</v>
      </c>
      <c r="C54" s="7">
        <v>0</v>
      </c>
      <c r="D54" s="7">
        <v>0</v>
      </c>
      <c r="E54" s="7">
        <f t="shared" si="2"/>
        <v>0</v>
      </c>
      <c r="F54" s="7">
        <v>1990</v>
      </c>
      <c r="G54" s="7">
        <v>0</v>
      </c>
      <c r="H54" s="7">
        <f t="shared" si="3"/>
        <v>1990</v>
      </c>
    </row>
    <row r="55" spans="1:8" ht="12.75">
      <c r="A55" s="6" t="s">
        <v>96</v>
      </c>
      <c r="B55" s="6" t="s">
        <v>97</v>
      </c>
      <c r="C55" s="7">
        <v>0</v>
      </c>
      <c r="D55" s="7">
        <v>0</v>
      </c>
      <c r="E55" s="7">
        <f t="shared" si="2"/>
        <v>0</v>
      </c>
      <c r="F55" s="7">
        <v>9654</v>
      </c>
      <c r="G55" s="7">
        <v>0</v>
      </c>
      <c r="H55" s="7">
        <f t="shared" si="3"/>
        <v>9654</v>
      </c>
    </row>
    <row r="56" spans="1:8" ht="12.75">
      <c r="A56" s="6" t="s">
        <v>98</v>
      </c>
      <c r="B56" s="6" t="s">
        <v>99</v>
      </c>
      <c r="C56" s="7">
        <v>0</v>
      </c>
      <c r="D56" s="7">
        <v>0</v>
      </c>
      <c r="E56" s="7">
        <f t="shared" si="2"/>
        <v>0</v>
      </c>
      <c r="F56" s="7">
        <v>180207.52</v>
      </c>
      <c r="G56" s="7">
        <v>0</v>
      </c>
      <c r="H56" s="7">
        <f t="shared" si="3"/>
        <v>180207.52</v>
      </c>
    </row>
    <row r="57" spans="1:8" ht="12.75">
      <c r="A57" s="6" t="s">
        <v>100</v>
      </c>
      <c r="B57" s="6" t="s">
        <v>101</v>
      </c>
      <c r="C57" s="7">
        <v>0</v>
      </c>
      <c r="D57" s="7">
        <v>0</v>
      </c>
      <c r="E57" s="7">
        <f t="shared" si="2"/>
        <v>0</v>
      </c>
      <c r="F57" s="7">
        <v>4000</v>
      </c>
      <c r="G57" s="7">
        <v>0</v>
      </c>
      <c r="H57" s="7">
        <f t="shared" si="3"/>
        <v>4000</v>
      </c>
    </row>
    <row r="58" spans="1:8" ht="12.75">
      <c r="A58" s="6" t="s">
        <v>102</v>
      </c>
      <c r="B58" s="6" t="s">
        <v>103</v>
      </c>
      <c r="C58" s="7">
        <v>15930.52</v>
      </c>
      <c r="D58" s="7">
        <v>0</v>
      </c>
      <c r="E58" s="7">
        <f t="shared" si="2"/>
        <v>15930.52</v>
      </c>
      <c r="F58" s="7">
        <v>125741.02</v>
      </c>
      <c r="G58" s="7">
        <v>147754.31</v>
      </c>
      <c r="H58" s="7">
        <f t="shared" si="3"/>
        <v>-22013.289999999994</v>
      </c>
    </row>
    <row r="59" spans="1:8" ht="12.75">
      <c r="A59" s="6" t="s">
        <v>104</v>
      </c>
      <c r="B59" s="6" t="s">
        <v>105</v>
      </c>
      <c r="C59" s="7">
        <v>0</v>
      </c>
      <c r="D59" s="7">
        <v>479634.08</v>
      </c>
      <c r="E59" s="7">
        <f t="shared" si="2"/>
        <v>-479634.08</v>
      </c>
      <c r="F59" s="7">
        <v>912377.71</v>
      </c>
      <c r="G59" s="7">
        <v>546300.72</v>
      </c>
      <c r="H59" s="7">
        <f t="shared" si="3"/>
        <v>366076.99</v>
      </c>
    </row>
    <row r="60" spans="1:8" ht="12.75">
      <c r="A60" s="6" t="s">
        <v>106</v>
      </c>
      <c r="B60" s="6" t="s">
        <v>107</v>
      </c>
      <c r="C60" s="7">
        <v>0</v>
      </c>
      <c r="D60" s="7">
        <v>0</v>
      </c>
      <c r="E60" s="7">
        <f t="shared" si="2"/>
        <v>0</v>
      </c>
      <c r="F60" s="7">
        <v>400</v>
      </c>
      <c r="G60" s="7">
        <v>0</v>
      </c>
      <c r="H60" s="7">
        <f t="shared" si="3"/>
        <v>400</v>
      </c>
    </row>
    <row r="61" spans="1:8" ht="12.75">
      <c r="A61" s="6" t="s">
        <v>108</v>
      </c>
      <c r="B61" s="6" t="s">
        <v>109</v>
      </c>
      <c r="C61" s="7">
        <v>25026.52</v>
      </c>
      <c r="D61" s="7">
        <v>50000</v>
      </c>
      <c r="E61" s="7">
        <f t="shared" si="2"/>
        <v>-24973.48</v>
      </c>
      <c r="F61" s="7">
        <v>240184.83</v>
      </c>
      <c r="G61" s="7">
        <v>293254</v>
      </c>
      <c r="H61" s="7">
        <f t="shared" si="3"/>
        <v>-53069.170000000013</v>
      </c>
    </row>
    <row r="62" spans="1:8" ht="12.75">
      <c r="A62" s="6" t="s">
        <v>110</v>
      </c>
      <c r="B62" s="6" t="s">
        <v>111</v>
      </c>
      <c r="C62" s="7">
        <v>500</v>
      </c>
      <c r="D62" s="7">
        <v>0</v>
      </c>
      <c r="E62" s="7">
        <f t="shared" si="2"/>
        <v>500</v>
      </c>
      <c r="F62" s="7">
        <v>500</v>
      </c>
      <c r="G62" s="7">
        <v>0</v>
      </c>
      <c r="H62" s="7">
        <f t="shared" si="3"/>
        <v>500</v>
      </c>
    </row>
    <row r="63" spans="1:8" ht="12.75">
      <c r="A63" s="6" t="s">
        <v>112</v>
      </c>
      <c r="B63" s="6" t="s">
        <v>113</v>
      </c>
      <c r="C63" s="7">
        <v>0</v>
      </c>
      <c r="D63" s="7">
        <v>0</v>
      </c>
      <c r="E63" s="7">
        <f t="shared" si="2"/>
        <v>0</v>
      </c>
      <c r="F63" s="7">
        <v>2860</v>
      </c>
      <c r="G63" s="7">
        <v>2860</v>
      </c>
      <c r="H63" s="7">
        <f t="shared" si="3"/>
        <v>0</v>
      </c>
    </row>
    <row r="64" spans="1:8" ht="12.75">
      <c r="A64" s="6" t="s">
        <v>114</v>
      </c>
      <c r="B64" s="6" t="s">
        <v>115</v>
      </c>
      <c r="C64" s="7">
        <v>0</v>
      </c>
      <c r="D64" s="7">
        <v>0</v>
      </c>
      <c r="E64" s="7">
        <f t="shared" si="2"/>
        <v>0</v>
      </c>
      <c r="F64" s="7">
        <v>17250</v>
      </c>
      <c r="G64" s="7">
        <v>0</v>
      </c>
      <c r="H64" s="7">
        <f t="shared" si="3"/>
        <v>17250</v>
      </c>
    </row>
    <row r="65" spans="1:8" ht="12.75">
      <c r="A65" s="6" t="s">
        <v>116</v>
      </c>
      <c r="B65" s="6" t="s">
        <v>117</v>
      </c>
      <c r="C65" s="7">
        <v>0</v>
      </c>
      <c r="D65" s="7">
        <v>0</v>
      </c>
      <c r="E65" s="7">
        <f t="shared" si="2"/>
        <v>0</v>
      </c>
      <c r="F65" s="7">
        <v>6301</v>
      </c>
      <c r="G65" s="7">
        <v>0</v>
      </c>
      <c r="H65" s="7">
        <f t="shared" si="3"/>
        <v>6301</v>
      </c>
    </row>
    <row r="66" spans="1:8" ht="12.75">
      <c r="A66" s="6" t="s">
        <v>118</v>
      </c>
      <c r="B66" s="6" t="s">
        <v>119</v>
      </c>
      <c r="C66" s="7">
        <v>0</v>
      </c>
      <c r="D66" s="7">
        <v>0</v>
      </c>
      <c r="E66" s="7">
        <f t="shared" si="2"/>
        <v>0</v>
      </c>
      <c r="F66" s="7">
        <v>100858</v>
      </c>
      <c r="G66" s="7">
        <v>0</v>
      </c>
      <c r="H66" s="7">
        <f t="shared" si="3"/>
        <v>100858</v>
      </c>
    </row>
    <row r="67" spans="1:8" ht="12.75">
      <c r="A67" s="6" t="s">
        <v>120</v>
      </c>
      <c r="B67" s="6" t="s">
        <v>121</v>
      </c>
      <c r="C67" s="7">
        <v>130450</v>
      </c>
      <c r="D67" s="7">
        <v>158333.32999999999</v>
      </c>
      <c r="E67" s="7">
        <f t="shared" si="2"/>
        <v>-27883.329999999987</v>
      </c>
      <c r="F67" s="7">
        <v>136450</v>
      </c>
      <c r="G67" s="7">
        <v>1424999.97</v>
      </c>
      <c r="H67" s="7">
        <f t="shared" si="3"/>
        <v>-1288549.97</v>
      </c>
    </row>
    <row r="68" spans="1:8" ht="12.75">
      <c r="A68" s="6" t="s">
        <v>122</v>
      </c>
      <c r="B68" s="6" t="s">
        <v>123</v>
      </c>
      <c r="C68" s="7">
        <v>0</v>
      </c>
      <c r="D68" s="7">
        <v>0</v>
      </c>
      <c r="E68" s="7">
        <f t="shared" si="2"/>
        <v>0</v>
      </c>
      <c r="F68" s="7">
        <v>8000</v>
      </c>
      <c r="G68" s="7">
        <v>0</v>
      </c>
      <c r="H68" s="7">
        <f t="shared" si="3"/>
        <v>8000</v>
      </c>
    </row>
    <row r="69" spans="1:8" ht="12.75">
      <c r="A69" s="6" t="s">
        <v>124</v>
      </c>
      <c r="B69" s="6" t="s">
        <v>125</v>
      </c>
      <c r="C69" s="7">
        <v>0</v>
      </c>
      <c r="D69" s="7">
        <v>0</v>
      </c>
      <c r="E69" s="7">
        <f t="shared" si="2"/>
        <v>0</v>
      </c>
      <c r="F69" s="7">
        <v>8486</v>
      </c>
      <c r="G69" s="7">
        <v>0</v>
      </c>
      <c r="H69" s="7">
        <f t="shared" si="3"/>
        <v>8486</v>
      </c>
    </row>
    <row r="70" spans="1:8" ht="12.75">
      <c r="A70" s="6" t="s">
        <v>126</v>
      </c>
      <c r="B70" s="6" t="s">
        <v>127</v>
      </c>
      <c r="C70" s="7">
        <v>6000</v>
      </c>
      <c r="D70" s="7">
        <v>0</v>
      </c>
      <c r="E70" s="7">
        <f t="shared" si="2"/>
        <v>6000</v>
      </c>
      <c r="F70" s="7">
        <v>68587</v>
      </c>
      <c r="G70" s="7">
        <v>0</v>
      </c>
      <c r="H70" s="7">
        <f t="shared" si="3"/>
        <v>68587</v>
      </c>
    </row>
    <row r="71" spans="1:8" ht="12.75">
      <c r="A71" s="6" t="s">
        <v>128</v>
      </c>
      <c r="B71" s="6" t="s">
        <v>129</v>
      </c>
      <c r="C71" s="7">
        <v>0</v>
      </c>
      <c r="D71" s="7">
        <v>0</v>
      </c>
      <c r="E71" s="7">
        <f t="shared" si="2"/>
        <v>0</v>
      </c>
      <c r="F71" s="7">
        <v>126578.29</v>
      </c>
      <c r="G71" s="7">
        <v>126578.29</v>
      </c>
      <c r="H71" s="7">
        <f t="shared" si="3"/>
        <v>0</v>
      </c>
    </row>
    <row r="72" spans="1:8" ht="12.75">
      <c r="A72" s="6" t="s">
        <v>130</v>
      </c>
      <c r="B72" s="6" t="s">
        <v>131</v>
      </c>
      <c r="C72" s="7">
        <v>0</v>
      </c>
      <c r="D72" s="7">
        <v>0</v>
      </c>
      <c r="E72" s="7">
        <f t="shared" si="2"/>
        <v>0</v>
      </c>
      <c r="F72" s="7">
        <v>79144.73</v>
      </c>
      <c r="G72" s="7">
        <v>0</v>
      </c>
      <c r="H72" s="7">
        <f t="shared" si="3"/>
        <v>79144.73</v>
      </c>
    </row>
    <row r="73" spans="1:8" ht="12.75">
      <c r="A73" s="6" t="s">
        <v>132</v>
      </c>
      <c r="B73" s="6" t="s">
        <v>133</v>
      </c>
      <c r="C73" s="7">
        <v>26093.94</v>
      </c>
      <c r="D73" s="7">
        <v>16666.669999999998</v>
      </c>
      <c r="E73" s="7">
        <f t="shared" si="2"/>
        <v>9427.27</v>
      </c>
      <c r="F73" s="7">
        <v>302365.96000000002</v>
      </c>
      <c r="G73" s="7">
        <v>150000.03</v>
      </c>
      <c r="H73" s="7">
        <f t="shared" si="3"/>
        <v>152365.93000000002</v>
      </c>
    </row>
    <row r="74" spans="1:8" ht="12.75">
      <c r="A74" s="6" t="s">
        <v>134</v>
      </c>
      <c r="B74" s="6" t="s">
        <v>135</v>
      </c>
      <c r="C74" s="7">
        <v>0</v>
      </c>
      <c r="D74" s="7">
        <v>0</v>
      </c>
      <c r="E74" s="7">
        <f t="shared" si="2"/>
        <v>0</v>
      </c>
      <c r="F74" s="7">
        <v>20000.060000000001</v>
      </c>
      <c r="G74" s="7">
        <v>0</v>
      </c>
      <c r="H74" s="7">
        <f t="shared" si="3"/>
        <v>20000.060000000001</v>
      </c>
    </row>
    <row r="75" spans="1:8" ht="15">
      <c r="A75" s="8"/>
      <c r="B75" s="8"/>
      <c r="C75" s="9"/>
      <c r="D75" s="9"/>
      <c r="E75" s="9"/>
      <c r="F75" s="9"/>
      <c r="G75" s="9"/>
      <c r="H75" s="9"/>
    </row>
    <row r="76" spans="1:8" ht="12.75">
      <c r="A76" s="10" t="s">
        <v>0</v>
      </c>
      <c r="B76" s="10" t="s">
        <v>52</v>
      </c>
      <c r="C76" s="11">
        <f>ROUND(SUBTOTAL(9, C32:C75), 5)</f>
        <v>4896644.68</v>
      </c>
      <c r="D76" s="11">
        <f>ROUND(SUBTOTAL(9, D32:D75), 5)</f>
        <v>1952268.59</v>
      </c>
      <c r="E76" s="11">
        <f>C76-D76</f>
        <v>2944376.09</v>
      </c>
      <c r="F76" s="11">
        <f>ROUND(SUBTOTAL(9, F32:F75), 5)</f>
        <v>21739676.489999998</v>
      </c>
      <c r="G76" s="11">
        <f>ROUND(SUBTOTAL(9, G32:G75), 5)</f>
        <v>31059576.920000002</v>
      </c>
      <c r="H76" s="11">
        <f>F76-G76</f>
        <v>-9319900.4300000034</v>
      </c>
    </row>
    <row r="77" spans="1:8">
      <c r="A77" s="12" t="s">
        <v>0</v>
      </c>
    </row>
    <row r="78" spans="1:8" ht="12.75">
      <c r="A78" s="10" t="s">
        <v>136</v>
      </c>
      <c r="B78" s="13"/>
      <c r="C78" s="13"/>
      <c r="D78" s="13"/>
      <c r="E78" s="13"/>
      <c r="F78" s="13"/>
      <c r="G78" s="13"/>
      <c r="H78" s="13"/>
    </row>
    <row r="79" spans="1:8" ht="12.75">
      <c r="A79" s="6" t="s">
        <v>137</v>
      </c>
      <c r="B79" s="6" t="s">
        <v>138</v>
      </c>
      <c r="C79" s="7">
        <v>282899.65999999997</v>
      </c>
      <c r="D79" s="7">
        <v>250000</v>
      </c>
      <c r="E79" s="7">
        <f t="shared" ref="E79:E105" si="4">C79-D79</f>
        <v>32899.659999999974</v>
      </c>
      <c r="F79" s="7">
        <v>1655018.86</v>
      </c>
      <c r="G79" s="7">
        <v>2038949</v>
      </c>
      <c r="H79" s="7">
        <f t="shared" ref="H79:H105" si="5">F79-G79</f>
        <v>-383930.1399999999</v>
      </c>
    </row>
    <row r="80" spans="1:8" ht="12.75">
      <c r="A80" s="6" t="s">
        <v>139</v>
      </c>
      <c r="B80" s="6" t="s">
        <v>140</v>
      </c>
      <c r="C80" s="7">
        <v>0</v>
      </c>
      <c r="D80" s="7">
        <v>25000</v>
      </c>
      <c r="E80" s="7">
        <f t="shared" si="4"/>
        <v>-25000</v>
      </c>
      <c r="F80" s="7">
        <v>112639.01</v>
      </c>
      <c r="G80" s="7">
        <v>225000</v>
      </c>
      <c r="H80" s="7">
        <f t="shared" si="5"/>
        <v>-112360.99</v>
      </c>
    </row>
    <row r="81" spans="1:8" ht="12.75">
      <c r="A81" s="6" t="s">
        <v>141</v>
      </c>
      <c r="B81" s="6" t="s">
        <v>142</v>
      </c>
      <c r="C81" s="7">
        <v>0</v>
      </c>
      <c r="D81" s="7">
        <v>0</v>
      </c>
      <c r="E81" s="7">
        <f t="shared" si="4"/>
        <v>0</v>
      </c>
      <c r="F81" s="7">
        <v>330</v>
      </c>
      <c r="G81" s="7">
        <v>0</v>
      </c>
      <c r="H81" s="7">
        <f t="shared" si="5"/>
        <v>330</v>
      </c>
    </row>
    <row r="82" spans="1:8" ht="12.75">
      <c r="A82" s="6" t="s">
        <v>143</v>
      </c>
      <c r="B82" s="6" t="s">
        <v>144</v>
      </c>
      <c r="C82" s="7">
        <v>0</v>
      </c>
      <c r="D82" s="7">
        <v>0</v>
      </c>
      <c r="E82" s="7">
        <f t="shared" si="4"/>
        <v>0</v>
      </c>
      <c r="F82" s="7">
        <v>56522</v>
      </c>
      <c r="G82" s="7">
        <v>0</v>
      </c>
      <c r="H82" s="7">
        <f t="shared" si="5"/>
        <v>56522</v>
      </c>
    </row>
    <row r="83" spans="1:8" ht="12.75">
      <c r="A83" s="6" t="s">
        <v>145</v>
      </c>
      <c r="B83" s="6" t="s">
        <v>146</v>
      </c>
      <c r="C83" s="7">
        <v>0</v>
      </c>
      <c r="D83" s="7">
        <v>0</v>
      </c>
      <c r="E83" s="7">
        <f t="shared" si="4"/>
        <v>0</v>
      </c>
      <c r="F83" s="7">
        <v>35061</v>
      </c>
      <c r="G83" s="7">
        <v>16815</v>
      </c>
      <c r="H83" s="7">
        <f t="shared" si="5"/>
        <v>18246</v>
      </c>
    </row>
    <row r="84" spans="1:8" ht="12.75">
      <c r="A84" s="6" t="s">
        <v>147</v>
      </c>
      <c r="B84" s="6" t="s">
        <v>148</v>
      </c>
      <c r="C84" s="7">
        <v>0</v>
      </c>
      <c r="D84" s="7">
        <v>66666.67</v>
      </c>
      <c r="E84" s="7">
        <f t="shared" si="4"/>
        <v>-66666.67</v>
      </c>
      <c r="F84" s="7">
        <v>0</v>
      </c>
      <c r="G84" s="7">
        <v>200000.01</v>
      </c>
      <c r="H84" s="7">
        <f t="shared" si="5"/>
        <v>-200000.01</v>
      </c>
    </row>
    <row r="85" spans="1:8" ht="12.75">
      <c r="A85" s="6" t="s">
        <v>149</v>
      </c>
      <c r="B85" s="6" t="s">
        <v>150</v>
      </c>
      <c r="C85" s="7">
        <v>1320.74</v>
      </c>
      <c r="D85" s="7">
        <v>25000</v>
      </c>
      <c r="E85" s="7">
        <f t="shared" si="4"/>
        <v>-23679.26</v>
      </c>
      <c r="F85" s="7">
        <v>246191.54</v>
      </c>
      <c r="G85" s="7">
        <v>225000</v>
      </c>
      <c r="H85" s="7">
        <f t="shared" si="5"/>
        <v>21191.540000000008</v>
      </c>
    </row>
    <row r="86" spans="1:8" ht="12.75">
      <c r="A86" s="6" t="s">
        <v>151</v>
      </c>
      <c r="B86" s="6" t="s">
        <v>152</v>
      </c>
      <c r="C86" s="7">
        <v>4325</v>
      </c>
      <c r="D86" s="7">
        <v>25000</v>
      </c>
      <c r="E86" s="7">
        <f t="shared" si="4"/>
        <v>-20675</v>
      </c>
      <c r="F86" s="7">
        <v>15515</v>
      </c>
      <c r="G86" s="7">
        <v>82490</v>
      </c>
      <c r="H86" s="7">
        <f t="shared" si="5"/>
        <v>-66975</v>
      </c>
    </row>
    <row r="87" spans="1:8" ht="12.75">
      <c r="A87" s="6" t="s">
        <v>153</v>
      </c>
      <c r="B87" s="6" t="s">
        <v>154</v>
      </c>
      <c r="C87" s="7">
        <v>50</v>
      </c>
      <c r="D87" s="7">
        <v>833.33</v>
      </c>
      <c r="E87" s="7">
        <f t="shared" si="4"/>
        <v>-783.33</v>
      </c>
      <c r="F87" s="7">
        <v>2810.75</v>
      </c>
      <c r="G87" s="7">
        <v>7499.97</v>
      </c>
      <c r="H87" s="7">
        <f t="shared" si="5"/>
        <v>-4689.22</v>
      </c>
    </row>
    <row r="88" spans="1:8" ht="12.75">
      <c r="A88" s="6" t="s">
        <v>155</v>
      </c>
      <c r="B88" s="6" t="s">
        <v>156</v>
      </c>
      <c r="C88" s="7">
        <v>0</v>
      </c>
      <c r="D88" s="7">
        <v>25000</v>
      </c>
      <c r="E88" s="7">
        <f t="shared" si="4"/>
        <v>-25000</v>
      </c>
      <c r="F88" s="7">
        <v>66000</v>
      </c>
      <c r="G88" s="7">
        <v>134000</v>
      </c>
      <c r="H88" s="7">
        <f t="shared" si="5"/>
        <v>-68000</v>
      </c>
    </row>
    <row r="89" spans="1:8" ht="12.75">
      <c r="A89" s="6" t="s">
        <v>157</v>
      </c>
      <c r="B89" s="6" t="s">
        <v>158</v>
      </c>
      <c r="C89" s="7">
        <v>1776.18</v>
      </c>
      <c r="D89" s="7">
        <v>0</v>
      </c>
      <c r="E89" s="7">
        <f t="shared" si="4"/>
        <v>1776.18</v>
      </c>
      <c r="F89" s="7">
        <v>35199.17</v>
      </c>
      <c r="G89" s="7">
        <v>0</v>
      </c>
      <c r="H89" s="7">
        <f t="shared" si="5"/>
        <v>35199.17</v>
      </c>
    </row>
    <row r="90" spans="1:8" ht="12.75">
      <c r="A90" s="6" t="s">
        <v>159</v>
      </c>
      <c r="B90" s="6" t="s">
        <v>160</v>
      </c>
      <c r="C90" s="7">
        <v>0</v>
      </c>
      <c r="D90" s="7">
        <v>0</v>
      </c>
      <c r="E90" s="7">
        <f t="shared" si="4"/>
        <v>0</v>
      </c>
      <c r="F90" s="7">
        <v>7435</v>
      </c>
      <c r="G90" s="7">
        <v>0</v>
      </c>
      <c r="H90" s="7">
        <f t="shared" si="5"/>
        <v>7435</v>
      </c>
    </row>
    <row r="91" spans="1:8" ht="12.75">
      <c r="A91" s="6" t="s">
        <v>161</v>
      </c>
      <c r="B91" s="6" t="s">
        <v>162</v>
      </c>
      <c r="C91" s="7">
        <v>0</v>
      </c>
      <c r="D91" s="7">
        <v>0</v>
      </c>
      <c r="E91" s="7">
        <f t="shared" si="4"/>
        <v>0</v>
      </c>
      <c r="F91" s="7">
        <v>500</v>
      </c>
      <c r="G91" s="7">
        <v>0</v>
      </c>
      <c r="H91" s="7">
        <f t="shared" si="5"/>
        <v>500</v>
      </c>
    </row>
    <row r="92" spans="1:8" ht="12.75">
      <c r="A92" s="6" t="s">
        <v>163</v>
      </c>
      <c r="B92" s="6" t="s">
        <v>164</v>
      </c>
      <c r="C92" s="7">
        <v>0</v>
      </c>
      <c r="D92" s="7">
        <v>0</v>
      </c>
      <c r="E92" s="7">
        <f t="shared" si="4"/>
        <v>0</v>
      </c>
      <c r="F92" s="7">
        <v>450</v>
      </c>
      <c r="G92" s="7">
        <v>0</v>
      </c>
      <c r="H92" s="7">
        <f t="shared" si="5"/>
        <v>450</v>
      </c>
    </row>
    <row r="93" spans="1:8" ht="12.75">
      <c r="A93" s="6" t="s">
        <v>165</v>
      </c>
      <c r="B93" s="6" t="s">
        <v>166</v>
      </c>
      <c r="C93" s="7">
        <v>1400000</v>
      </c>
      <c r="D93" s="7">
        <v>400000</v>
      </c>
      <c r="E93" s="7">
        <f t="shared" si="4"/>
        <v>1000000</v>
      </c>
      <c r="F93" s="7">
        <v>5319052.8</v>
      </c>
      <c r="G93" s="7">
        <v>5075043.6100000003</v>
      </c>
      <c r="H93" s="7">
        <f t="shared" si="5"/>
        <v>244009.18999999948</v>
      </c>
    </row>
    <row r="94" spans="1:8" ht="12.75">
      <c r="A94" s="6" t="s">
        <v>167</v>
      </c>
      <c r="B94" s="6" t="s">
        <v>168</v>
      </c>
      <c r="C94" s="7">
        <v>0</v>
      </c>
      <c r="D94" s="7">
        <v>0</v>
      </c>
      <c r="E94" s="7">
        <f t="shared" si="4"/>
        <v>0</v>
      </c>
      <c r="F94" s="7">
        <v>4333</v>
      </c>
      <c r="G94" s="7">
        <v>0</v>
      </c>
      <c r="H94" s="7">
        <f t="shared" si="5"/>
        <v>4333</v>
      </c>
    </row>
    <row r="95" spans="1:8" ht="12.75">
      <c r="A95" s="6" t="s">
        <v>169</v>
      </c>
      <c r="B95" s="6" t="s">
        <v>170</v>
      </c>
      <c r="C95" s="7">
        <v>0</v>
      </c>
      <c r="D95" s="7">
        <v>0</v>
      </c>
      <c r="E95" s="7">
        <f t="shared" si="4"/>
        <v>0</v>
      </c>
      <c r="F95" s="7">
        <v>250</v>
      </c>
      <c r="G95" s="7">
        <v>0</v>
      </c>
      <c r="H95" s="7">
        <f t="shared" si="5"/>
        <v>250</v>
      </c>
    </row>
    <row r="96" spans="1:8" ht="12.75">
      <c r="A96" s="6" t="s">
        <v>171</v>
      </c>
      <c r="B96" s="6" t="s">
        <v>172</v>
      </c>
      <c r="C96" s="7">
        <v>0</v>
      </c>
      <c r="D96" s="7">
        <v>0</v>
      </c>
      <c r="E96" s="7">
        <f t="shared" si="4"/>
        <v>0</v>
      </c>
      <c r="F96" s="7">
        <v>463</v>
      </c>
      <c r="G96" s="7">
        <v>0</v>
      </c>
      <c r="H96" s="7">
        <f t="shared" si="5"/>
        <v>463</v>
      </c>
    </row>
    <row r="97" spans="1:8" ht="12.75">
      <c r="A97" s="6" t="s">
        <v>173</v>
      </c>
      <c r="B97" s="6" t="s">
        <v>174</v>
      </c>
      <c r="C97" s="7">
        <v>1940</v>
      </c>
      <c r="D97" s="7">
        <v>0</v>
      </c>
      <c r="E97" s="7">
        <f t="shared" si="4"/>
        <v>1940</v>
      </c>
      <c r="F97" s="7">
        <v>12902</v>
      </c>
      <c r="G97" s="7">
        <v>0</v>
      </c>
      <c r="H97" s="7">
        <f t="shared" si="5"/>
        <v>12902</v>
      </c>
    </row>
    <row r="98" spans="1:8" ht="12.75">
      <c r="A98" s="6" t="s">
        <v>175</v>
      </c>
      <c r="B98" s="6" t="s">
        <v>176</v>
      </c>
      <c r="C98" s="7">
        <v>33332.26</v>
      </c>
      <c r="D98" s="7">
        <v>29166.67</v>
      </c>
      <c r="E98" s="7">
        <f t="shared" si="4"/>
        <v>4165.5900000000038</v>
      </c>
      <c r="F98" s="7">
        <v>191699.84</v>
      </c>
      <c r="G98" s="7">
        <v>206638.03</v>
      </c>
      <c r="H98" s="7">
        <f t="shared" si="5"/>
        <v>-14938.190000000002</v>
      </c>
    </row>
    <row r="99" spans="1:8" ht="12.75">
      <c r="A99" s="6" t="s">
        <v>177</v>
      </c>
      <c r="B99" s="6" t="s">
        <v>178</v>
      </c>
      <c r="C99" s="7">
        <v>8420.4699999999993</v>
      </c>
      <c r="D99" s="7">
        <v>83333.33</v>
      </c>
      <c r="E99" s="7">
        <f t="shared" si="4"/>
        <v>-74912.86</v>
      </c>
      <c r="F99" s="7">
        <v>669878</v>
      </c>
      <c r="G99" s="7">
        <v>660756.97</v>
      </c>
      <c r="H99" s="7">
        <f t="shared" si="5"/>
        <v>9121.0300000000279</v>
      </c>
    </row>
    <row r="100" spans="1:8" ht="12.75">
      <c r="A100" s="6" t="s">
        <v>179</v>
      </c>
      <c r="B100" s="6" t="s">
        <v>180</v>
      </c>
      <c r="C100" s="7">
        <v>0</v>
      </c>
      <c r="D100" s="7">
        <v>0</v>
      </c>
      <c r="E100" s="7">
        <f t="shared" si="4"/>
        <v>0</v>
      </c>
      <c r="F100" s="7">
        <v>428.34</v>
      </c>
      <c r="G100" s="7">
        <v>0</v>
      </c>
      <c r="H100" s="7">
        <f t="shared" si="5"/>
        <v>428.34</v>
      </c>
    </row>
    <row r="101" spans="1:8" ht="12.75">
      <c r="A101" s="6" t="s">
        <v>181</v>
      </c>
      <c r="B101" s="6" t="s">
        <v>182</v>
      </c>
      <c r="C101" s="7">
        <v>0</v>
      </c>
      <c r="D101" s="7">
        <v>0</v>
      </c>
      <c r="E101" s="7">
        <f t="shared" si="4"/>
        <v>0</v>
      </c>
      <c r="F101" s="7">
        <v>9255.01</v>
      </c>
      <c r="G101" s="7">
        <v>0</v>
      </c>
      <c r="H101" s="7">
        <f t="shared" si="5"/>
        <v>9255.01</v>
      </c>
    </row>
    <row r="102" spans="1:8" ht="12.75">
      <c r="A102" s="6" t="s">
        <v>183</v>
      </c>
      <c r="B102" s="6" t="s">
        <v>184</v>
      </c>
      <c r="C102" s="7">
        <v>2567.9499999999998</v>
      </c>
      <c r="D102" s="7">
        <v>8333.33</v>
      </c>
      <c r="E102" s="7">
        <f t="shared" si="4"/>
        <v>-5765.38</v>
      </c>
      <c r="F102" s="7">
        <v>17461</v>
      </c>
      <c r="G102" s="7">
        <v>38813.9</v>
      </c>
      <c r="H102" s="7">
        <f t="shared" si="5"/>
        <v>-21352.9</v>
      </c>
    </row>
    <row r="103" spans="1:8" ht="12.75">
      <c r="A103" s="6" t="s">
        <v>185</v>
      </c>
      <c r="B103" s="6" t="s">
        <v>186</v>
      </c>
      <c r="C103" s="7">
        <v>1704.99</v>
      </c>
      <c r="D103" s="7">
        <v>16666.669999999998</v>
      </c>
      <c r="E103" s="7">
        <f t="shared" si="4"/>
        <v>-14961.679999999998</v>
      </c>
      <c r="F103" s="7">
        <v>181028.04</v>
      </c>
      <c r="G103" s="7">
        <v>150000.03</v>
      </c>
      <c r="H103" s="7">
        <f t="shared" si="5"/>
        <v>31028.010000000009</v>
      </c>
    </row>
    <row r="104" spans="1:8" ht="12.75">
      <c r="A104" s="6" t="s">
        <v>187</v>
      </c>
      <c r="B104" s="6" t="s">
        <v>188</v>
      </c>
      <c r="C104" s="7">
        <v>0</v>
      </c>
      <c r="D104" s="7">
        <v>0</v>
      </c>
      <c r="E104" s="7">
        <f t="shared" si="4"/>
        <v>0</v>
      </c>
      <c r="F104" s="7">
        <v>14906.71</v>
      </c>
      <c r="G104" s="7">
        <v>0</v>
      </c>
      <c r="H104" s="7">
        <f t="shared" si="5"/>
        <v>14906.71</v>
      </c>
    </row>
    <row r="105" spans="1:8" ht="12.75">
      <c r="A105" s="6" t="s">
        <v>189</v>
      </c>
      <c r="B105" s="6" t="s">
        <v>190</v>
      </c>
      <c r="C105" s="7">
        <v>2821.85</v>
      </c>
      <c r="D105" s="7">
        <v>0</v>
      </c>
      <c r="E105" s="7">
        <f t="shared" si="4"/>
        <v>2821.85</v>
      </c>
      <c r="F105" s="7">
        <v>117213.14</v>
      </c>
      <c r="G105" s="7">
        <v>0</v>
      </c>
      <c r="H105" s="7">
        <f t="shared" si="5"/>
        <v>117213.14</v>
      </c>
    </row>
    <row r="106" spans="1:8" ht="15">
      <c r="A106" s="8"/>
      <c r="B106" s="8"/>
      <c r="C106" s="9"/>
      <c r="D106" s="9"/>
      <c r="E106" s="9"/>
      <c r="F106" s="9"/>
      <c r="G106" s="9"/>
      <c r="H106" s="9"/>
    </row>
    <row r="107" spans="1:8" ht="12.75">
      <c r="A107" s="10" t="s">
        <v>0</v>
      </c>
      <c r="B107" s="10" t="s">
        <v>52</v>
      </c>
      <c r="C107" s="11">
        <f>ROUND(SUBTOTAL(9, C77:C106), 5)</f>
        <v>1741159.1</v>
      </c>
      <c r="D107" s="11">
        <f>ROUND(SUBTOTAL(9, D77:D106), 5)</f>
        <v>955000</v>
      </c>
      <c r="E107" s="11">
        <f>C107-D107</f>
        <v>786159.10000000009</v>
      </c>
      <c r="F107" s="11">
        <f>ROUND(SUBTOTAL(9, F77:F106), 5)</f>
        <v>8772543.2100000009</v>
      </c>
      <c r="G107" s="11">
        <f>ROUND(SUBTOTAL(9, G77:G106), 5)</f>
        <v>9061006.5199999996</v>
      </c>
      <c r="H107" s="11">
        <f>F107-G107</f>
        <v>-288463.30999999866</v>
      </c>
    </row>
    <row r="108" spans="1:8">
      <c r="A108" s="12" t="s">
        <v>0</v>
      </c>
    </row>
    <row r="109" spans="1:8" ht="12.75">
      <c r="A109" s="10" t="s">
        <v>191</v>
      </c>
      <c r="B109" s="13"/>
      <c r="C109" s="13"/>
      <c r="D109" s="13"/>
      <c r="E109" s="13"/>
      <c r="F109" s="13"/>
      <c r="G109" s="13"/>
      <c r="H109" s="13"/>
    </row>
    <row r="110" spans="1:8" ht="12.75">
      <c r="A110" s="6" t="s">
        <v>192</v>
      </c>
      <c r="B110" s="6" t="s">
        <v>193</v>
      </c>
      <c r="C110" s="7">
        <v>25000</v>
      </c>
      <c r="D110" s="7">
        <v>0</v>
      </c>
      <c r="E110" s="7">
        <f>C110-D110</f>
        <v>25000</v>
      </c>
      <c r="F110" s="7">
        <v>76000</v>
      </c>
      <c r="G110" s="7">
        <v>36000</v>
      </c>
      <c r="H110" s="7">
        <f>F110-G110</f>
        <v>40000</v>
      </c>
    </row>
    <row r="111" spans="1:8" ht="15">
      <c r="A111" s="8"/>
      <c r="B111" s="8"/>
      <c r="C111" s="9"/>
      <c r="D111" s="9"/>
      <c r="E111" s="9"/>
      <c r="F111" s="9"/>
      <c r="G111" s="9"/>
      <c r="H111" s="9"/>
    </row>
    <row r="112" spans="1:8" ht="12.75">
      <c r="A112" s="10" t="s">
        <v>0</v>
      </c>
      <c r="B112" s="10" t="s">
        <v>52</v>
      </c>
      <c r="C112" s="11">
        <f>ROUND(SUBTOTAL(9, C108:C111), 5)</f>
        <v>25000</v>
      </c>
      <c r="D112" s="11">
        <f>ROUND(SUBTOTAL(9, D108:D111), 5)</f>
        <v>0</v>
      </c>
      <c r="E112" s="11">
        <f>C112-D112</f>
        <v>25000</v>
      </c>
      <c r="F112" s="11">
        <f>ROUND(SUBTOTAL(9, F108:F111), 5)</f>
        <v>76000</v>
      </c>
      <c r="G112" s="11">
        <f>ROUND(SUBTOTAL(9, G108:G111), 5)</f>
        <v>36000</v>
      </c>
      <c r="H112" s="11">
        <f>F112-G112</f>
        <v>40000</v>
      </c>
    </row>
    <row r="113" spans="1:8">
      <c r="A113" s="12" t="s">
        <v>0</v>
      </c>
    </row>
    <row r="114" spans="1:8" ht="12.75">
      <c r="A114" s="10" t="s">
        <v>194</v>
      </c>
      <c r="B114" s="13"/>
      <c r="C114" s="13"/>
      <c r="D114" s="13"/>
      <c r="E114" s="13"/>
      <c r="F114" s="13"/>
      <c r="G114" s="13"/>
      <c r="H114" s="13"/>
    </row>
    <row r="115" spans="1:8" ht="12.75">
      <c r="A115" s="6" t="s">
        <v>195</v>
      </c>
      <c r="B115" s="6" t="s">
        <v>196</v>
      </c>
      <c r="C115" s="7">
        <v>0</v>
      </c>
      <c r="D115" s="7">
        <v>0</v>
      </c>
      <c r="E115" s="7">
        <f>C115-D115</f>
        <v>0</v>
      </c>
      <c r="F115" s="7">
        <v>60324.51</v>
      </c>
      <c r="G115" s="7">
        <v>100000</v>
      </c>
      <c r="H115" s="7">
        <f>F115-G115</f>
        <v>-39675.49</v>
      </c>
    </row>
    <row r="116" spans="1:8" ht="12.75">
      <c r="A116" s="6" t="s">
        <v>197</v>
      </c>
      <c r="B116" s="6" t="s">
        <v>198</v>
      </c>
      <c r="C116" s="7">
        <v>0</v>
      </c>
      <c r="D116" s="7">
        <v>0</v>
      </c>
      <c r="E116" s="7">
        <v>0</v>
      </c>
      <c r="F116" s="7">
        <v>21191.99</v>
      </c>
      <c r="G116" s="7">
        <v>0</v>
      </c>
      <c r="H116" s="7">
        <v>21191.99</v>
      </c>
    </row>
    <row r="117" spans="1:8" ht="12.75">
      <c r="A117" s="6" t="s">
        <v>199</v>
      </c>
      <c r="B117" s="6" t="s">
        <v>200</v>
      </c>
      <c r="C117" s="7">
        <v>692156.64</v>
      </c>
      <c r="D117" s="7">
        <v>0</v>
      </c>
      <c r="E117" s="7">
        <f>C117-D117</f>
        <v>692156.64</v>
      </c>
      <c r="F117" s="7">
        <v>4838128.62</v>
      </c>
      <c r="G117" s="7">
        <v>4529778.3</v>
      </c>
      <c r="H117" s="7">
        <f>F117-G117</f>
        <v>308350.3200000003</v>
      </c>
    </row>
    <row r="118" spans="1:8" ht="12.75">
      <c r="A118" s="6" t="s">
        <v>201</v>
      </c>
      <c r="B118" s="6" t="s">
        <v>202</v>
      </c>
      <c r="C118" s="7">
        <v>59641.3</v>
      </c>
      <c r="D118" s="7">
        <v>0</v>
      </c>
      <c r="E118" s="7">
        <v>59641.3</v>
      </c>
      <c r="F118" s="7">
        <v>1550065.62</v>
      </c>
      <c r="G118" s="7">
        <v>2200000</v>
      </c>
      <c r="H118" s="7">
        <v>-649934.38</v>
      </c>
    </row>
    <row r="119" spans="1:8" ht="12.75">
      <c r="A119" s="6" t="s">
        <v>203</v>
      </c>
      <c r="B119" s="6" t="s">
        <v>204</v>
      </c>
      <c r="C119" s="7">
        <v>0</v>
      </c>
      <c r="D119" s="7">
        <v>0</v>
      </c>
      <c r="E119" s="7">
        <f>C119-D119</f>
        <v>0</v>
      </c>
      <c r="F119" s="7">
        <v>49465</v>
      </c>
      <c r="G119" s="7">
        <v>50000.01</v>
      </c>
      <c r="H119" s="7">
        <f>F119-G119</f>
        <v>-535.01000000000204</v>
      </c>
    </row>
    <row r="120" spans="1:8" ht="15">
      <c r="A120" s="8"/>
      <c r="B120" s="8"/>
      <c r="C120" s="9"/>
      <c r="D120" s="9"/>
      <c r="E120" s="9"/>
      <c r="F120" s="9"/>
      <c r="G120" s="9"/>
      <c r="H120" s="9"/>
    </row>
    <row r="121" spans="1:8" ht="13.5" thickBot="1">
      <c r="A121" s="10" t="s">
        <v>0</v>
      </c>
      <c r="B121" s="10" t="s">
        <v>52</v>
      </c>
      <c r="C121" s="11">
        <f>ROUND(SUBTOTAL(9, C113:C120), 5)</f>
        <v>751797.94</v>
      </c>
      <c r="D121" s="11">
        <f>ROUND(SUBTOTAL(9, D113:D120), 5)</f>
        <v>0</v>
      </c>
      <c r="E121" s="11">
        <f>C121-D121</f>
        <v>751797.94</v>
      </c>
      <c r="F121" s="11">
        <f>ROUND(SUBTOTAL(9, F113:F120), 5)</f>
        <v>6519175.7400000002</v>
      </c>
      <c r="G121" s="11">
        <f>ROUND(SUBTOTAL(9, G113:G120), 5)</f>
        <v>6879778.3099999996</v>
      </c>
      <c r="H121" s="11">
        <f>F121-G121</f>
        <v>-360602.56999999937</v>
      </c>
    </row>
    <row r="122" spans="1:8" thickTop="1">
      <c r="A122" s="8"/>
      <c r="B122" s="8"/>
      <c r="C122" s="14"/>
      <c r="D122" s="14"/>
      <c r="E122" s="14"/>
      <c r="F122" s="14"/>
      <c r="G122" s="14"/>
      <c r="H122" s="14"/>
    </row>
    <row r="123" spans="1:8" ht="12.75">
      <c r="A123" s="10" t="s">
        <v>0</v>
      </c>
      <c r="B123" s="10" t="s">
        <v>205</v>
      </c>
      <c r="C123" s="11">
        <f>ROUND(C31+C76+C107+C112+C121, 5)</f>
        <v>23937171.460000001</v>
      </c>
      <c r="D123" s="11">
        <f>ROUND(D31+D76+D107+D112+D121, 5)</f>
        <v>19844712.91</v>
      </c>
      <c r="E123" s="11">
        <f>C123-D123</f>
        <v>4092458.5500000007</v>
      </c>
      <c r="F123" s="11">
        <f>ROUND(F31+F76+F107+F112+F121, 5)</f>
        <v>133288072.55</v>
      </c>
      <c r="G123" s="11">
        <f>ROUND(G31+G76+G107+G112+G121, 5)</f>
        <v>142757727.40000001</v>
      </c>
      <c r="H123" s="11">
        <f>F123-G123</f>
        <v>-9469654.8500000089</v>
      </c>
    </row>
    <row r="124" spans="1:8" ht="15">
      <c r="A124" s="8"/>
      <c r="B124" s="8"/>
      <c r="C124" s="9"/>
      <c r="D124" s="9"/>
      <c r="E124" s="9"/>
      <c r="F124" s="9"/>
      <c r="G124" s="9"/>
      <c r="H124" s="9"/>
    </row>
    <row r="125" spans="1:8">
      <c r="A125" s="12" t="s">
        <v>0</v>
      </c>
    </row>
    <row r="126" spans="1:8" ht="15">
      <c r="A126" s="8"/>
      <c r="B126" s="8"/>
      <c r="C126" s="9"/>
      <c r="D126" s="9"/>
      <c r="E126" s="9"/>
      <c r="F126" s="9"/>
      <c r="G126" s="9"/>
      <c r="H126" s="9"/>
    </row>
    <row r="127" spans="1:8" ht="13.5" thickBot="1">
      <c r="A127" s="10" t="s">
        <v>0</v>
      </c>
      <c r="B127" s="10" t="s">
        <v>206</v>
      </c>
      <c r="C127" s="11">
        <f>-(ROUND(-C7+C123-SUBTOTAL(9, C125:C126), 5))</f>
        <v>-8919060.0199999996</v>
      </c>
      <c r="D127" s="11">
        <f>-(ROUND(-D7+D123-SUBTOTAL(9, D125:D126), 5))</f>
        <v>-4826601.47</v>
      </c>
      <c r="E127" s="11">
        <f>C127-D127</f>
        <v>-4092458.55</v>
      </c>
      <c r="F127" s="11">
        <f>-(ROUND(-F7+F123-SUBTOTAL(9, F125:F126), 5))</f>
        <v>6874930.4100000001</v>
      </c>
      <c r="G127" s="11">
        <f>-(ROUND(-G7+G123-SUBTOTAL(9, G125:G126), 5))</f>
        <v>-2109532.92</v>
      </c>
      <c r="H127" s="11">
        <f>F127-G127</f>
        <v>8984463.3300000001</v>
      </c>
    </row>
    <row r="128" spans="1:8" ht="16.5" thickTop="1" thickBot="1">
      <c r="A128" s="15"/>
      <c r="B128" s="15"/>
      <c r="C128" s="16"/>
      <c r="D128" s="16"/>
      <c r="E128" s="16"/>
      <c r="F128" s="16"/>
      <c r="G128" s="16"/>
      <c r="H128" s="16"/>
    </row>
  </sheetData>
  <pageMargins left="0.45" right="0.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2017-11-20T15:57:56Z</cp:lastPrinted>
  <dcterms:created xsi:type="dcterms:W3CDTF">2017-10-11T14:07:04Z</dcterms:created>
  <dcterms:modified xsi:type="dcterms:W3CDTF">2017-11-20T15:57:58Z</dcterms:modified>
</cp:coreProperties>
</file>