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4\"/>
    </mc:Choice>
  </mc:AlternateContent>
  <xr:revisionPtr revIDLastSave="0" documentId="13_ncr:1_{9002946A-0BE8-4DC9-A690-64A3B5356D12}" xr6:coauthVersionLast="47" xr6:coauthVersionMax="47" xr10:uidLastSave="{00000000-0000-0000-0000-000000000000}"/>
  <bookViews>
    <workbookView xWindow="-120" yWindow="-120" windowWidth="29040" windowHeight="15720" xr2:uid="{531A04C5-158A-4DF8-9FE7-9D5E2563351D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17" i="7"/>
  <c r="C16" i="7"/>
  <c r="C19" i="7" s="1"/>
  <c r="C25" i="7"/>
  <c r="E19" i="7"/>
  <c r="C34" i="7"/>
  <c r="C49" i="7" s="1"/>
  <c r="E38" i="7"/>
  <c r="C38" i="7"/>
  <c r="E48" i="7"/>
  <c r="E34" i="7"/>
  <c r="E49" i="7" s="1"/>
  <c r="C48" i="7"/>
  <c r="E25" i="7"/>
  <c r="C27" i="7" l="1"/>
  <c r="C50" i="7" s="1"/>
  <c r="C40" i="7"/>
  <c r="E27" i="7"/>
  <c r="E50" i="7"/>
  <c r="E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<sst xmlns="http://schemas.openxmlformats.org/spreadsheetml/2006/main" count="38" uniqueCount="38">
  <si>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</si>
  <si>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</si>
  <si>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</si>
  <si>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</si>
  <si>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</si>
  <si>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</si>
  <si>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</si>
  <si>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</si>
  <si>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</si>
  <si>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</si>
  <si>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</si>
  <si>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</si>
  <si>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</si>
  <si>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</si>
  <si>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</si>
  <si>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</si>
  <si>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</si>
  <si>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</si>
  <si>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</si>
  <si>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</si>
  <si>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</si>
  <si>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</si>
  <si>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</si>
  <si>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</si>
  <si>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</si>
  <si>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</si>
  <si>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</si>
  <si>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</si>
  <si>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</si>
  <si>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</si>
  <si>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</si>
  <si>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</si>
  <si>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</si>
  <si>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</si>
  <si>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</si>
  <si>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Director General</t>
  </si>
  <si>
    <t>Elías Báez de los Santos</t>
  </si>
  <si>
    <t>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</si>
</sst>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B95A31A4-81D3-4494-942F-D95A6D1251F5}"/>
    <cellStyle name="Neutral" xfId="33" builtinId="28" customBuiltin="1"/>
    <cellStyle name="Normal" xfId="0" builtinId="0"/>
    <cellStyle name="Normal 2" xfId="34" xr:uid="{C184A69D-3786-4908-8731-0FBA4929C791}"/>
    <cellStyle name="Normal 3" xfId="35" xr:uid="{F5292BF9-BC06-4E2B-B5C3-676F8138E11E}"/>
    <cellStyle name="Normal 4" xfId="36" xr:uid="{45C30DAC-EDFA-45C1-87F4-93C831D18582}"/>
    <cellStyle name="Notas 2" xfId="37" xr:uid="{95961C3A-8004-4C7C-A3FA-AF97F8E4F566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1447800</xdr:colOff>
      <xdr:row>7</xdr:row>
      <xdr:rowOff>0</xdr:rowOff>
    </xdr:to>
    <xdr:pic>
      <xdr:nvPicPr>
        <xdr:cNvPr id="1706" name="Imagen 2">
          <a:extLst>
            <a:ext uri="{FF2B5EF4-FFF2-40B4-BE49-F238E27FC236}">
              <a16:creationId xmlns:a16="http://schemas.microsoft.com/office/drawing/2014/main" id="{58311DBD-C465-DE39-6625-4F609BC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47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2994-74CE-492D-ACC5-29AD9B85B29C}">
  <dimension ref="A1:IQ66"/>
  <sheetViews>
    <sheetView tabSelected="1" topLeftCell="A36" zoomScale="60" zoomScaleNormal="60" zoomScaleSheetLayoutView="59" workbookViewId="0">
      <selection activeCell="C62" sqref="C62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445000+200952412.83+1211924.28+685177088.27+78974.18</f>
        <v>887865399.55999994</v>
      </c>
      <c r="D16" s="31"/>
      <c r="E16" s="35">
        <v>642337851.11000001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28</v>
      </c>
      <c r="B17" s="22"/>
      <c r="C17" s="59">
        <f>88467.62+220347.29+856266.42+286384.29</f>
        <v>1451465.62</v>
      </c>
      <c r="D17" s="59"/>
      <c r="E17" s="60">
        <v>1390813.54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29</v>
      </c>
      <c r="B18" s="12"/>
      <c r="C18" s="73">
        <v>0</v>
      </c>
      <c r="D18" s="61"/>
      <c r="E18" s="64">
        <v>3726257.22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889316865.17999995</v>
      </c>
      <c r="D19" s="32"/>
      <c r="E19" s="36">
        <f>SUM(E16:E18)</f>
        <v>647454921.87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30</v>
      </c>
      <c r="B22" s="22"/>
      <c r="C22" s="44">
        <f>11626359.14-816901.62</f>
        <v>10809457.520000001</v>
      </c>
      <c r="D22" s="44"/>
      <c r="E22" s="38">
        <v>12771961.83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31</v>
      </c>
      <c r="B23" s="22"/>
      <c r="C23" s="63">
        <f>16341180.07-15524278.45</f>
        <v>816901.62000000104</v>
      </c>
      <c r="D23" s="62"/>
      <c r="E23" s="64">
        <v>118416.66</v>
      </c>
      <c r="F23" s="6"/>
      <c r="G23" s="13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11626359.140000001</v>
      </c>
      <c r="D25" s="45"/>
      <c r="E25" s="66">
        <f>ROUND(SUBTOTAL(9, E20:E24), 5)</f>
        <v>12890378.49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900943224.31999993</v>
      </c>
      <c r="D27" s="45"/>
      <c r="E27" s="68">
        <f>E19+E25</f>
        <v>660345300.36000001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32</v>
      </c>
      <c r="B33" s="22"/>
      <c r="C33" s="47">
        <v>4355934.33</v>
      </c>
      <c r="D33" s="59"/>
      <c r="E33" s="48">
        <v>13826046.310000001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4360651.62</v>
      </c>
      <c r="D34" s="45"/>
      <c r="E34" s="70">
        <f>SUM(E32:E33)</f>
        <v>13830763.6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34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4360651.62</v>
      </c>
      <c r="D40" s="57"/>
      <c r="E40" s="58">
        <f>+E34+E38</f>
        <v>13830763.6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-2962814.45</v>
      </c>
      <c r="D45" s="33"/>
      <c r="E45" s="40">
        <v>198483.28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253229333.66999999</v>
      </c>
      <c r="D46" s="71"/>
      <c r="E46" s="48">
        <v>210558205.94999999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33</v>
      </c>
      <c r="B48" s="22"/>
      <c r="C48" s="74">
        <f>SUM(C43:C46)</f>
        <v>896582572.69999993</v>
      </c>
      <c r="D48" s="72"/>
      <c r="E48" s="66">
        <f>+E44+E45+E46</f>
        <v>646514536.75999999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900943224.31999993</v>
      </c>
      <c r="D49" s="45"/>
      <c r="E49" s="41">
        <f>E34+E48</f>
        <v>660345300.36000001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17"/>
      <c r="B53" s="17" t="s">
        <v>36</v>
      </c>
      <c r="C53" s="17"/>
      <c r="D53" s="17"/>
      <c r="E53" s="1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35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27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2025-01-08T19:53:35Z</cp:lastPrinted>
  <dcterms:created xsi:type="dcterms:W3CDTF">2013-01-30T15:16:21Z</dcterms:created>
  <dcterms:modified xsi:type="dcterms:W3CDTF">2025-01-18T00:28:10Z</dcterms:modified>
</cp:coreProperties>
</file>