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8_{A78F1FD4-4BD2-49AE-B1F6-1115C8C57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4" i="1" l="1"/>
  <c r="B123" i="1"/>
  <c r="B132" i="1" s="1"/>
  <c r="B122" i="1"/>
  <c r="B120" i="1"/>
  <c r="B105" i="1"/>
  <c r="C104" i="1" s="1"/>
  <c r="C103" i="1"/>
  <c r="C102" i="1"/>
  <c r="C101" i="1"/>
  <c r="C105" i="1" s="1"/>
  <c r="B88" i="1"/>
  <c r="C60" i="1"/>
  <c r="C59" i="1"/>
  <c r="C58" i="1"/>
  <c r="C57" i="1"/>
</calcChain>
</file>

<file path=xl/sharedStrings.xml><?xml version="1.0" encoding="utf-8"?>
<sst xmlns="http://schemas.openxmlformats.org/spreadsheetml/2006/main" count="100" uniqueCount="69">
  <si>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</si>
  <si>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</si>
  <si>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</si>
  <si>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</si>
  <si>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</si>
  <si>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</si>
  <si>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</si>
  <si>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</si>
  <si>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</si>
  <si>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</si>
  <si>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</si>
  <si>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Distribución de Asistencias Brindadas por Oficinas</t>
  </si>
  <si>
    <t>Oficinas</t>
  </si>
  <si>
    <t xml:space="preserve">Cantidad </t>
  </si>
  <si>
    <t>Distrito Nacional (DIDA Central)</t>
  </si>
  <si>
    <t xml:space="preserve">Santiago </t>
  </si>
  <si>
    <t xml:space="preserve">La Romana </t>
  </si>
  <si>
    <t xml:space="preserve">San Pedro de Macorís </t>
  </si>
  <si>
    <t xml:space="preserve">Punto GOB Megacentro </t>
  </si>
  <si>
    <t xml:space="preserve">La Vega </t>
  </si>
  <si>
    <t xml:space="preserve">San Francisco de Macorís </t>
  </si>
  <si>
    <t xml:space="preserve">Barahona </t>
  </si>
  <si>
    <t xml:space="preserve">Higüey </t>
  </si>
  <si>
    <t>Punto GOB Sambil</t>
  </si>
  <si>
    <t>Mao</t>
  </si>
  <si>
    <t xml:space="preserve">Azua </t>
  </si>
  <si>
    <t>Bávaro</t>
  </si>
  <si>
    <t>Puerto Plata</t>
  </si>
  <si>
    <t xml:space="preserve">San Juan de la Maguana </t>
  </si>
  <si>
    <t>San Cristóbal</t>
  </si>
  <si>
    <t>Punto GOB Expreso Occidental Mall</t>
  </si>
  <si>
    <t>Bahoruco</t>
  </si>
  <si>
    <t xml:space="preserve">Samaná </t>
  </si>
  <si>
    <t>Punto GOB Expreso Las Américas</t>
  </si>
  <si>
    <t>Quejas, Reclamaciones y Denuncias: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</si>
  <si>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</si>
  <si>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</si>
  <si>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</si>
  <si>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</si>
  <si>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San Francisco de Macorís</t>
  </si>
  <si>
    <t>La Romana</t>
  </si>
  <si>
    <t>La Vega</t>
  </si>
  <si>
    <t>Azua</t>
  </si>
  <si>
    <t>San Pedro de Macorís</t>
  </si>
  <si>
    <t>Higüey</t>
  </si>
  <si>
    <t>Punto GOB Megacentro</t>
  </si>
  <si>
    <t>Barahona</t>
  </si>
  <si>
    <t xml:space="preserve">Puerto Plata </t>
  </si>
  <si>
    <t>San Juan de la Maguana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</si>
  <si>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</si>
  <si>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</si>
  <si>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</si>
  <si>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</si>
  <si>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</si>
  <si>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 xml:space="preserve">Encuentros y Reuniones de Promoción con Encargados de Recursos Humanos de Empresas Públicas y Privadas </t>
  </si>
  <si>
    <t>Operativos de Orientación y Defensoría en Centros de Salud y Centros de Trabajos</t>
  </si>
  <si>
    <t xml:space="preserve">Descripción </t>
  </si>
  <si>
    <t>Consultas Legales Brindadas a Afiliados y Empresas</t>
  </si>
  <si>
    <t xml:space="preserve">Certificaciones de Aportes Tramitadas  a la TSS y Entregadas a los Afiliados. </t>
  </si>
  <si>
    <t xml:space="preserve">Certificaciones de Aportes Entregadas a los Afiliados Según Convenio Con España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</si>
  <si>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</si>
  <si>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</si>
  <si>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</si>
  <si>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</si>
  <si>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Septiembre 2023</t>
  </si>
  <si>
    <t>Cantidad Total</t>
  </si>
  <si>
    <t>Punto GOB Expreso Santiago</t>
  </si>
  <si>
    <t>Septiembre  2023</t>
  </si>
  <si>
    <t>Conversatorios de Orientación Dirigidos a Grupos  Organizados y Estudiosos del SDSS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</si>
</sst>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FF000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3" borderId="4" xfId="0" applyFont="1" applyFill="1" applyBorder="1" applyAlignment="1">
      <alignment vertical="center"/>
    </xf>
    <xf numFmtId="1" fontId="6" fillId="3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/>
    <xf numFmtId="3" fontId="8" fillId="0" borderId="4" xfId="0" applyNumberFormat="1" applyFont="1" applyBorder="1" applyAlignment="1">
      <alignment horizontal="center"/>
    </xf>
    <xf numFmtId="10" fontId="8" fillId="4" borderId="4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/>
    <xf numFmtId="3" fontId="7" fillId="4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3" fontId="6" fillId="5" borderId="4" xfId="0" applyNumberFormat="1" applyFont="1" applyFill="1" applyBorder="1"/>
    <xf numFmtId="49" fontId="6" fillId="5" borderId="4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4" xfId="0" applyFont="1" applyBorder="1" applyAlignment="1">
      <alignment horizontal="center"/>
    </xf>
    <xf numFmtId="0" fontId="8" fillId="4" borderId="4" xfId="2" applyFont="1" applyFill="1" applyBorder="1" applyAlignment="1">
      <alignment horizontal="center"/>
    </xf>
    <xf numFmtId="3" fontId="8" fillId="4" borderId="4" xfId="2" applyNumberFormat="1" applyFont="1" applyFill="1" applyBorder="1" applyAlignment="1">
      <alignment horizontal="center"/>
    </xf>
    <xf numFmtId="0" fontId="8" fillId="0" borderId="4" xfId="2" applyFont="1" applyBorder="1" applyAlignment="1">
      <alignment horizontal="center"/>
    </xf>
    <xf numFmtId="3" fontId="6" fillId="6" borderId="4" xfId="0" applyNumberFormat="1" applyFont="1" applyFill="1" applyBorder="1"/>
    <xf numFmtId="3" fontId="6" fillId="6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7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justify" vertical="center"/>
    </xf>
    <xf numFmtId="3" fontId="13" fillId="4" borderId="4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46</xdr:row>
      <xdr:rowOff>85725</xdr:rowOff>
    </xdr:from>
    <xdr:to>
      <xdr:col>1</xdr:col>
      <xdr:colOff>209550</xdr:colOff>
      <xdr:row>51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9039225"/>
          <a:ext cx="1514475" cy="904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1398422</xdr:colOff>
      <xdr:row>88</xdr:row>
      <xdr:rowOff>47625</xdr:rowOff>
    </xdr:from>
    <xdr:to>
      <xdr:col>1</xdr:col>
      <xdr:colOff>514350</xdr:colOff>
      <xdr:row>89</xdr:row>
      <xdr:rowOff>116833</xdr:rowOff>
    </xdr:to>
    <xdr:pic>
      <xdr:nvPicPr>
        <xdr:cNvPr id="3" name="Imagen 2" descr="Elemento-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22" y="17459325"/>
          <a:ext cx="2459203" cy="269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2000249</xdr:colOff>
      <xdr:row>90</xdr:row>
      <xdr:rowOff>47625</xdr:rowOff>
    </xdr:from>
    <xdr:to>
      <xdr:col>1</xdr:col>
      <xdr:colOff>0</xdr:colOff>
      <xdr:row>94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9" y="17859375"/>
          <a:ext cx="1466851" cy="8477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1902141</xdr:colOff>
      <xdr:row>132</xdr:row>
      <xdr:rowOff>171450</xdr:rowOff>
    </xdr:from>
    <xdr:to>
      <xdr:col>1</xdr:col>
      <xdr:colOff>1019176</xdr:colOff>
      <xdr:row>133</xdr:row>
      <xdr:rowOff>180639</xdr:rowOff>
    </xdr:to>
    <xdr:pic>
      <xdr:nvPicPr>
        <xdr:cNvPr id="5" name="Imagen 4" descr="Elemento-0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141" y="26355675"/>
          <a:ext cx="2298385" cy="20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1801512</xdr:colOff>
      <xdr:row>134</xdr:row>
      <xdr:rowOff>152400</xdr:rowOff>
    </xdr:from>
    <xdr:ext cx="1579863" cy="9906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512" y="26736675"/>
          <a:ext cx="1579863" cy="990600"/>
        </a:xfrm>
        <a:prstGeom prst="rect">
          <a:avLst/>
        </a:prstGeom>
        <a:noFill/>
      </xdr:spPr>
    </xdr:pic>
    <xdr:clientData/>
  </xdr:oneCellAnchor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171450</xdr:rowOff>
    </xdr:from>
    <xdr:to>
      <xdr:col>0</xdr:col>
      <xdr:colOff>914400</xdr:colOff>
      <xdr:row>46</xdr:row>
      <xdr:rowOff>85725</xdr:rowOff>
    </xdr:to>
    <xdr:pic>
      <xdr:nvPicPr>
        <xdr:cNvPr id="9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647950"/>
          <a:ext cx="914400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885826</xdr:colOff>
      <xdr:row>25</xdr:row>
      <xdr:rowOff>47625</xdr:rowOff>
    </xdr:from>
    <xdr:to>
      <xdr:col>0</xdr:col>
      <xdr:colOff>1762125</xdr:colOff>
      <xdr:row>45</xdr:row>
      <xdr:rowOff>168918</xdr:rowOff>
    </xdr:to>
    <xdr:pic>
      <xdr:nvPicPr>
        <xdr:cNvPr id="10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85826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11" name="char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1524000</xdr:colOff>
      <xdr:row>0</xdr:row>
      <xdr:rowOff>95249</xdr:rowOff>
    </xdr:from>
    <xdr:to>
      <xdr:col>2</xdr:col>
      <xdr:colOff>622609</xdr:colOff>
      <xdr:row>7</xdr:row>
      <xdr:rowOff>68036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49"/>
          <a:ext cx="3328163" cy="151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53%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47%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1162050</xdr:colOff>
      <xdr:row>9</xdr:row>
      <xdr:rowOff>28576</xdr:rowOff>
    </xdr:from>
    <xdr:to>
      <xdr:col>3</xdr:col>
      <xdr:colOff>581025</xdr:colOff>
      <xdr:row>16</xdr:row>
      <xdr:rowOff>95250</xdr:rowOff>
    </xdr:to>
    <xdr:sp macro="" textlink="">
      <xdr:nvSpPr>
        <xdr:cNvPr id="15" name="Rectángul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162050" y="1933576"/>
          <a:ext cx="4410075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2581275</xdr:colOff>
      <xdr:row>18</xdr:row>
      <xdr:rowOff>133350</xdr:rowOff>
    </xdr:from>
    <xdr:to>
      <xdr:col>3</xdr:col>
      <xdr:colOff>57150</xdr:colOff>
      <xdr:row>20</xdr:row>
      <xdr:rowOff>161925</xdr:rowOff>
    </xdr:to>
    <xdr:sp macro="" textlink="">
      <xdr:nvSpPr>
        <xdr:cNvPr id="16" name="Rectángulo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2581275" y="3752850"/>
          <a:ext cx="24669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Septiembre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7"/>
  <sheetViews>
    <sheetView showGridLines="0" tabSelected="1" topLeftCell="A145" zoomScale="84" zoomScaleNormal="84" workbookViewId="0">
      <selection activeCell="F127" sqref="F127"/>
    </sheetView>
  </sheetViews>
  <sheetFormatPr baseColWidth="10" defaultRowHeight="15" x14ac:dyDescent="0.25"/>
  <cols>
    <col min="1" max="1" width="52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2" spans="1:3" ht="20.25" x14ac:dyDescent="0.25">
      <c r="A52" s="3" t="s">
        <v>0</v>
      </c>
    </row>
    <row r="53" spans="1:3" ht="20.25" x14ac:dyDescent="0.25">
      <c r="A53" s="3"/>
    </row>
    <row r="54" spans="1:3" ht="15.75" x14ac:dyDescent="0.25">
      <c r="A54" s="48" t="s">
        <v>1</v>
      </c>
      <c r="B54" s="49"/>
      <c r="C54" s="50"/>
    </row>
    <row r="55" spans="1:3" ht="15.75" x14ac:dyDescent="0.25">
      <c r="A55" s="45" t="s">
        <v>64</v>
      </c>
      <c r="B55" s="46"/>
      <c r="C55" s="47"/>
    </row>
    <row r="56" spans="1:3" ht="15.75" x14ac:dyDescent="0.25">
      <c r="A56" s="4" t="s">
        <v>2</v>
      </c>
      <c r="B56" s="5" t="s">
        <v>3</v>
      </c>
      <c r="C56" s="30" t="s">
        <v>4</v>
      </c>
    </row>
    <row r="57" spans="1:3" ht="15.75" x14ac:dyDescent="0.25">
      <c r="A57" s="6" t="s">
        <v>5</v>
      </c>
      <c r="B57" s="7">
        <v>46205</v>
      </c>
      <c r="C57" s="8">
        <f>+B57/B61*1</f>
        <v>0.4288684481654399</v>
      </c>
    </row>
    <row r="58" spans="1:3" ht="15.75" x14ac:dyDescent="0.25">
      <c r="A58" s="6" t="s">
        <v>7</v>
      </c>
      <c r="B58" s="9">
        <v>26056</v>
      </c>
      <c r="C58" s="8">
        <f>+B58/B61*1</f>
        <v>0.24184820442373559</v>
      </c>
    </row>
    <row r="59" spans="1:3" ht="15.75" x14ac:dyDescent="0.25">
      <c r="A59" s="6" t="s">
        <v>6</v>
      </c>
      <c r="B59" s="7">
        <v>34911</v>
      </c>
      <c r="C59" s="8">
        <f>+B59/B61*1</f>
        <v>0.32403909520406177</v>
      </c>
    </row>
    <row r="60" spans="1:3" ht="15.75" x14ac:dyDescent="0.25">
      <c r="A60" s="6" t="s">
        <v>8</v>
      </c>
      <c r="B60" s="10">
        <v>565</v>
      </c>
      <c r="C60" s="8">
        <f>+B60/B61*1</f>
        <v>5.2442522067627645E-3</v>
      </c>
    </row>
    <row r="61" spans="1:3" ht="15.75" x14ac:dyDescent="0.25">
      <c r="A61" s="4" t="s">
        <v>9</v>
      </c>
      <c r="B61" s="11">
        <v>107737</v>
      </c>
      <c r="C61" s="12">
        <v>0.99999999999999989</v>
      </c>
    </row>
    <row r="62" spans="1:3" ht="15.75" x14ac:dyDescent="0.25">
      <c r="A62" s="13" t="s">
        <v>10</v>
      </c>
      <c r="B62" s="14"/>
      <c r="C62" s="14"/>
    </row>
    <row r="64" spans="1:3" ht="15.75" x14ac:dyDescent="0.25">
      <c r="A64" s="51" t="s">
        <v>11</v>
      </c>
      <c r="B64" s="51"/>
    </row>
    <row r="65" spans="1:2" ht="15.75" x14ac:dyDescent="0.25">
      <c r="A65" s="52" t="s">
        <v>64</v>
      </c>
      <c r="B65" s="53"/>
    </row>
    <row r="66" spans="1:2" ht="15.75" x14ac:dyDescent="0.25">
      <c r="A66" s="4" t="s">
        <v>12</v>
      </c>
      <c r="B66" s="30" t="s">
        <v>65</v>
      </c>
    </row>
    <row r="67" spans="1:2" ht="15.75" x14ac:dyDescent="0.25">
      <c r="A67" s="15" t="s">
        <v>14</v>
      </c>
      <c r="B67" s="16">
        <v>28746</v>
      </c>
    </row>
    <row r="68" spans="1:2" ht="15.75" x14ac:dyDescent="0.25">
      <c r="A68" s="15" t="s">
        <v>15</v>
      </c>
      <c r="B68" s="16">
        <v>17327</v>
      </c>
    </row>
    <row r="69" spans="1:2" ht="15.75" x14ac:dyDescent="0.25">
      <c r="A69" s="15" t="s">
        <v>17</v>
      </c>
      <c r="B69" s="16">
        <v>10547</v>
      </c>
    </row>
    <row r="70" spans="1:2" ht="15.75" x14ac:dyDescent="0.25">
      <c r="A70" s="15" t="s">
        <v>16</v>
      </c>
      <c r="B70" s="16">
        <v>8414</v>
      </c>
    </row>
    <row r="71" spans="1:2" ht="15.75" x14ac:dyDescent="0.25">
      <c r="A71" s="15" t="s">
        <v>18</v>
      </c>
      <c r="B71" s="17">
        <v>5980</v>
      </c>
    </row>
    <row r="72" spans="1:2" ht="15.75" x14ac:dyDescent="0.25">
      <c r="A72" s="15" t="s">
        <v>19</v>
      </c>
      <c r="B72" s="17">
        <v>5949</v>
      </c>
    </row>
    <row r="73" spans="1:2" ht="15.75" x14ac:dyDescent="0.25">
      <c r="A73" s="15" t="s">
        <v>22</v>
      </c>
      <c r="B73" s="16">
        <v>3664</v>
      </c>
    </row>
    <row r="74" spans="1:2" ht="15.75" x14ac:dyDescent="0.25">
      <c r="A74" s="15" t="s">
        <v>23</v>
      </c>
      <c r="B74" s="17">
        <v>3320</v>
      </c>
    </row>
    <row r="75" spans="1:2" ht="15.75" x14ac:dyDescent="0.25">
      <c r="A75" s="15" t="s">
        <v>21</v>
      </c>
      <c r="B75" s="16">
        <v>3248</v>
      </c>
    </row>
    <row r="76" spans="1:2" ht="15.75" x14ac:dyDescent="0.25">
      <c r="A76" s="15" t="s">
        <v>20</v>
      </c>
      <c r="B76" s="16">
        <v>3098</v>
      </c>
    </row>
    <row r="77" spans="1:2" ht="15.75" x14ac:dyDescent="0.25">
      <c r="A77" s="15" t="s">
        <v>24</v>
      </c>
      <c r="B77" s="16">
        <v>2871</v>
      </c>
    </row>
    <row r="78" spans="1:2" ht="15.75" x14ac:dyDescent="0.25">
      <c r="A78" s="15" t="s">
        <v>27</v>
      </c>
      <c r="B78" s="16">
        <v>2784</v>
      </c>
    </row>
    <row r="79" spans="1:2" ht="15.75" x14ac:dyDescent="0.25">
      <c r="A79" s="15" t="s">
        <v>25</v>
      </c>
      <c r="B79" s="16">
        <v>2725</v>
      </c>
    </row>
    <row r="80" spans="1:2" ht="15.75" x14ac:dyDescent="0.25">
      <c r="A80" s="15" t="s">
        <v>28</v>
      </c>
      <c r="B80" s="16">
        <v>2639</v>
      </c>
    </row>
    <row r="81" spans="1:3" ht="15.75" x14ac:dyDescent="0.25">
      <c r="A81" s="15" t="s">
        <v>26</v>
      </c>
      <c r="B81" s="16">
        <v>1669</v>
      </c>
    </row>
    <row r="82" spans="1:3" ht="15.75" x14ac:dyDescent="0.25">
      <c r="A82" s="15" t="s">
        <v>29</v>
      </c>
      <c r="B82" s="16">
        <v>1509</v>
      </c>
    </row>
    <row r="83" spans="1:3" ht="15.75" x14ac:dyDescent="0.25">
      <c r="A83" s="15" t="s">
        <v>32</v>
      </c>
      <c r="B83" s="16">
        <v>1180</v>
      </c>
    </row>
    <row r="84" spans="1:3" ht="15.75" x14ac:dyDescent="0.25">
      <c r="A84" s="15" t="s">
        <v>31</v>
      </c>
      <c r="B84" s="16">
        <v>941</v>
      </c>
    </row>
    <row r="85" spans="1:3" ht="15.75" x14ac:dyDescent="0.25">
      <c r="A85" s="15" t="s">
        <v>30</v>
      </c>
      <c r="B85" s="17">
        <v>718</v>
      </c>
    </row>
    <row r="86" spans="1:3" ht="15.75" x14ac:dyDescent="0.25">
      <c r="A86" s="15" t="s">
        <v>33</v>
      </c>
      <c r="B86" s="17">
        <v>208</v>
      </c>
    </row>
    <row r="87" spans="1:3" ht="15.75" x14ac:dyDescent="0.25">
      <c r="A87" s="15" t="s">
        <v>66</v>
      </c>
      <c r="B87" s="16">
        <v>200</v>
      </c>
    </row>
    <row r="88" spans="1:3" ht="15.75" x14ac:dyDescent="0.25">
      <c r="A88" s="4" t="s">
        <v>9</v>
      </c>
      <c r="B88" s="11">
        <f>SUM(B67:B87)</f>
        <v>107737</v>
      </c>
    </row>
    <row r="89" spans="1:3" ht="15.75" x14ac:dyDescent="0.25">
      <c r="A89" s="13" t="s">
        <v>10</v>
      </c>
      <c r="B89" s="14"/>
      <c r="C89" s="18">
        <v>1</v>
      </c>
    </row>
    <row r="90" spans="1:3" ht="15.75" x14ac:dyDescent="0.25">
      <c r="C90" s="18"/>
    </row>
    <row r="96" spans="1:3" ht="18.75" x14ac:dyDescent="0.25">
      <c r="A96" s="19" t="s">
        <v>34</v>
      </c>
    </row>
    <row r="98" spans="1:3" ht="15.75" x14ac:dyDescent="0.25">
      <c r="A98" s="48" t="s">
        <v>35</v>
      </c>
      <c r="B98" s="49"/>
      <c r="C98" s="50"/>
    </row>
    <row r="99" spans="1:3" ht="15.75" x14ac:dyDescent="0.25">
      <c r="A99" s="45" t="s">
        <v>64</v>
      </c>
      <c r="B99" s="46"/>
      <c r="C99" s="47"/>
    </row>
    <row r="100" spans="1:3" ht="15.75" x14ac:dyDescent="0.25">
      <c r="A100" s="4" t="s">
        <v>2</v>
      </c>
      <c r="B100" s="5" t="s">
        <v>3</v>
      </c>
      <c r="C100" s="30" t="s">
        <v>4</v>
      </c>
    </row>
    <row r="101" spans="1:3" ht="15.75" x14ac:dyDescent="0.25">
      <c r="A101" s="6" t="s">
        <v>5</v>
      </c>
      <c r="B101" s="7">
        <v>1177</v>
      </c>
      <c r="C101" s="8">
        <f>+B101/B105*1</f>
        <v>0.3632716049382716</v>
      </c>
    </row>
    <row r="102" spans="1:3" ht="15.75" x14ac:dyDescent="0.25">
      <c r="A102" s="6" t="s">
        <v>7</v>
      </c>
      <c r="B102" s="9">
        <v>1485</v>
      </c>
      <c r="C102" s="8">
        <f>+B102/B105*1</f>
        <v>0.45833333333333331</v>
      </c>
    </row>
    <row r="103" spans="1:3" ht="15.75" x14ac:dyDescent="0.25">
      <c r="A103" s="6" t="s">
        <v>6</v>
      </c>
      <c r="B103" s="7">
        <v>576</v>
      </c>
      <c r="C103" s="8">
        <f>+B103/B105*1</f>
        <v>0.17777777777777778</v>
      </c>
    </row>
    <row r="104" spans="1:3" ht="15.75" x14ac:dyDescent="0.25">
      <c r="A104" s="6" t="s">
        <v>8</v>
      </c>
      <c r="B104" s="10">
        <v>2</v>
      </c>
      <c r="C104" s="8">
        <f>+B104/B105*1</f>
        <v>6.1728395061728394E-4</v>
      </c>
    </row>
    <row r="105" spans="1:3" ht="15.75" x14ac:dyDescent="0.25">
      <c r="A105" s="4" t="s">
        <v>9</v>
      </c>
      <c r="B105" s="11">
        <f>SUM(B101:B104)</f>
        <v>3240</v>
      </c>
      <c r="C105" s="12">
        <f>SUM(C101:C104)</f>
        <v>1</v>
      </c>
    </row>
    <row r="106" spans="1:3" ht="15.75" x14ac:dyDescent="0.25">
      <c r="A106" s="13" t="s">
        <v>10</v>
      </c>
      <c r="B106" s="14"/>
      <c r="C106" s="14"/>
    </row>
    <row r="108" spans="1:3" ht="15.75" x14ac:dyDescent="0.25">
      <c r="A108" s="54" t="s">
        <v>36</v>
      </c>
      <c r="B108" s="54"/>
    </row>
    <row r="109" spans="1:3" ht="15.75" x14ac:dyDescent="0.25">
      <c r="A109" s="55" t="s">
        <v>64</v>
      </c>
      <c r="B109" s="55"/>
    </row>
    <row r="110" spans="1:3" ht="15.75" x14ac:dyDescent="0.25">
      <c r="A110" s="20" t="s">
        <v>37</v>
      </c>
      <c r="B110" s="21" t="s">
        <v>3</v>
      </c>
    </row>
    <row r="111" spans="1:3" ht="15.75" x14ac:dyDescent="0.25">
      <c r="A111" s="22" t="s">
        <v>14</v>
      </c>
      <c r="B111" s="7">
        <v>746</v>
      </c>
    </row>
    <row r="112" spans="1:3" ht="15.75" x14ac:dyDescent="0.25">
      <c r="A112" s="6" t="s">
        <v>38</v>
      </c>
      <c r="B112" s="7">
        <v>528</v>
      </c>
    </row>
    <row r="113" spans="1:2" ht="15.75" x14ac:dyDescent="0.25">
      <c r="A113" s="23" t="s">
        <v>43</v>
      </c>
      <c r="B113" s="25">
        <v>484</v>
      </c>
    </row>
    <row r="114" spans="1:2" ht="15.75" x14ac:dyDescent="0.25">
      <c r="A114" s="6" t="s">
        <v>42</v>
      </c>
      <c r="B114" s="7">
        <v>229</v>
      </c>
    </row>
    <row r="115" spans="1:2" ht="15.75" x14ac:dyDescent="0.25">
      <c r="A115" s="6" t="s">
        <v>41</v>
      </c>
      <c r="B115" s="7">
        <v>181</v>
      </c>
    </row>
    <row r="116" spans="1:2" ht="15.75" x14ac:dyDescent="0.25">
      <c r="A116" s="6" t="s">
        <v>40</v>
      </c>
      <c r="B116" s="7">
        <v>147</v>
      </c>
    </row>
    <row r="117" spans="1:2" ht="15.75" x14ac:dyDescent="0.25">
      <c r="A117" s="6" t="s">
        <v>39</v>
      </c>
      <c r="B117" s="24">
        <v>145</v>
      </c>
    </row>
    <row r="118" spans="1:2" ht="15.75" x14ac:dyDescent="0.25">
      <c r="A118" s="22" t="s">
        <v>45</v>
      </c>
      <c r="B118" s="26">
        <v>141</v>
      </c>
    </row>
    <row r="119" spans="1:2" ht="15.75" x14ac:dyDescent="0.25">
      <c r="A119" s="6" t="s">
        <v>44</v>
      </c>
      <c r="B119" s="25">
        <v>113</v>
      </c>
    </row>
    <row r="120" spans="1:2" ht="15.75" x14ac:dyDescent="0.25">
      <c r="A120" s="6" t="s">
        <v>29</v>
      </c>
      <c r="B120" s="25">
        <f>99+2</f>
        <v>101</v>
      </c>
    </row>
    <row r="121" spans="1:2" ht="15.75" x14ac:dyDescent="0.25">
      <c r="A121" s="6" t="s">
        <v>46</v>
      </c>
      <c r="B121" s="7">
        <v>71</v>
      </c>
    </row>
    <row r="122" spans="1:2" ht="15.75" x14ac:dyDescent="0.25">
      <c r="A122" s="6" t="s">
        <v>47</v>
      </c>
      <c r="B122" s="25">
        <f>68+3</f>
        <v>71</v>
      </c>
    </row>
    <row r="123" spans="1:2" ht="15.75" x14ac:dyDescent="0.25">
      <c r="A123" s="6" t="s">
        <v>48</v>
      </c>
      <c r="B123" s="7">
        <f>66+4</f>
        <v>70</v>
      </c>
    </row>
    <row r="124" spans="1:2" ht="15.75" x14ac:dyDescent="0.25">
      <c r="A124" s="6" t="s">
        <v>24</v>
      </c>
      <c r="B124" s="7">
        <f>58+6</f>
        <v>64</v>
      </c>
    </row>
    <row r="125" spans="1:2" ht="15.75" x14ac:dyDescent="0.25">
      <c r="A125" s="15" t="s">
        <v>23</v>
      </c>
      <c r="B125" s="27">
        <v>44</v>
      </c>
    </row>
    <row r="126" spans="1:2" ht="15.75" x14ac:dyDescent="0.25">
      <c r="A126" s="23" t="s">
        <v>26</v>
      </c>
      <c r="B126" s="26">
        <v>38</v>
      </c>
    </row>
    <row r="127" spans="1:2" ht="15.75" x14ac:dyDescent="0.25">
      <c r="A127" s="6" t="s">
        <v>32</v>
      </c>
      <c r="B127" s="27">
        <v>25</v>
      </c>
    </row>
    <row r="128" spans="1:2" ht="15.75" x14ac:dyDescent="0.25">
      <c r="A128" s="15" t="s">
        <v>30</v>
      </c>
      <c r="B128" s="27">
        <v>19</v>
      </c>
    </row>
    <row r="129" spans="1:3" ht="15.75" x14ac:dyDescent="0.25">
      <c r="A129" s="23" t="s">
        <v>49</v>
      </c>
      <c r="B129" s="27">
        <v>11</v>
      </c>
    </row>
    <row r="130" spans="1:3" ht="15.75" x14ac:dyDescent="0.25">
      <c r="A130" s="15" t="s">
        <v>66</v>
      </c>
      <c r="B130" s="27">
        <v>11</v>
      </c>
    </row>
    <row r="131" spans="1:3" ht="15.75" x14ac:dyDescent="0.25">
      <c r="A131" s="15" t="s">
        <v>33</v>
      </c>
      <c r="B131" s="27">
        <v>1</v>
      </c>
    </row>
    <row r="132" spans="1:3" ht="15.75" x14ac:dyDescent="0.25">
      <c r="A132" s="28" t="s">
        <v>9</v>
      </c>
      <c r="B132" s="29">
        <f>SUM(B111:B131)</f>
        <v>3240</v>
      </c>
    </row>
    <row r="133" spans="1:3" ht="15.75" x14ac:dyDescent="0.25">
      <c r="A133" s="13" t="s">
        <v>10</v>
      </c>
      <c r="B133" s="14"/>
      <c r="C133" s="18">
        <v>2</v>
      </c>
    </row>
    <row r="134" spans="1:3" ht="15.75" x14ac:dyDescent="0.25">
      <c r="C134" s="18"/>
    </row>
    <row r="135" spans="1:3" ht="15.75" x14ac:dyDescent="0.25">
      <c r="C135" s="18"/>
    </row>
    <row r="141" spans="1:3" ht="18.75" x14ac:dyDescent="0.25">
      <c r="A141" s="19" t="s">
        <v>50</v>
      </c>
    </row>
    <row r="143" spans="1:3" ht="15.75" x14ac:dyDescent="0.25">
      <c r="A143" s="51" t="s">
        <v>51</v>
      </c>
      <c r="B143" s="51"/>
    </row>
    <row r="144" spans="1:3" ht="15.75" x14ac:dyDescent="0.25">
      <c r="A144" s="56" t="s">
        <v>67</v>
      </c>
      <c r="B144" s="56"/>
    </row>
    <row r="145" spans="1:2" ht="15" customHeight="1" x14ac:dyDescent="0.25">
      <c r="A145" s="57" t="s">
        <v>52</v>
      </c>
      <c r="B145" s="57" t="s">
        <v>3</v>
      </c>
    </row>
    <row r="146" spans="1:2" ht="15" customHeight="1" x14ac:dyDescent="0.25">
      <c r="A146" s="57"/>
      <c r="B146" s="57"/>
    </row>
    <row r="147" spans="1:2" ht="31.5" x14ac:dyDescent="0.25">
      <c r="A147" s="31" t="s">
        <v>53</v>
      </c>
      <c r="B147" s="32">
        <v>13</v>
      </c>
    </row>
    <row r="148" spans="1:2" ht="47.25" customHeight="1" x14ac:dyDescent="0.25">
      <c r="A148" s="33" t="s">
        <v>54</v>
      </c>
      <c r="B148" s="32">
        <v>11</v>
      </c>
    </row>
    <row r="149" spans="1:2" ht="31.5" x14ac:dyDescent="0.25">
      <c r="A149" s="44" t="s">
        <v>68</v>
      </c>
      <c r="B149" s="32">
        <v>3</v>
      </c>
    </row>
    <row r="150" spans="1:2" ht="31.5" x14ac:dyDescent="0.25">
      <c r="A150" s="31" t="s">
        <v>55</v>
      </c>
      <c r="B150" s="32">
        <v>8</v>
      </c>
    </row>
    <row r="151" spans="1:2" ht="15.75" x14ac:dyDescent="0.25">
      <c r="A151" s="4" t="s">
        <v>9</v>
      </c>
      <c r="B151" s="30">
        <v>35</v>
      </c>
    </row>
    <row r="152" spans="1:2" ht="15.75" x14ac:dyDescent="0.25">
      <c r="A152" s="13" t="s">
        <v>10</v>
      </c>
      <c r="B152" s="14"/>
    </row>
    <row r="153" spans="1:2" ht="15.75" x14ac:dyDescent="0.25">
      <c r="A153" s="13" t="s">
        <v>10</v>
      </c>
      <c r="B153" s="14"/>
    </row>
    <row r="154" spans="1:2" ht="15.75" x14ac:dyDescent="0.25">
      <c r="A154" s="13"/>
    </row>
    <row r="155" spans="1:2" ht="15.75" x14ac:dyDescent="0.25">
      <c r="A155" s="13"/>
    </row>
    <row r="156" spans="1:2" ht="15.75" x14ac:dyDescent="0.25">
      <c r="A156" s="34" t="s">
        <v>56</v>
      </c>
      <c r="B156" s="34" t="s">
        <v>13</v>
      </c>
    </row>
    <row r="157" spans="1:2" ht="15.75" x14ac:dyDescent="0.25">
      <c r="A157" s="35" t="s">
        <v>57</v>
      </c>
      <c r="B157" s="36">
        <v>15</v>
      </c>
    </row>
    <row r="158" spans="1:2" ht="31.5" x14ac:dyDescent="0.25">
      <c r="A158" s="35" t="s">
        <v>58</v>
      </c>
      <c r="B158" s="37">
        <v>780</v>
      </c>
    </row>
    <row r="159" spans="1:2" ht="31.5" x14ac:dyDescent="0.25">
      <c r="A159" s="35" t="s">
        <v>59</v>
      </c>
      <c r="B159" s="38">
        <v>4</v>
      </c>
    </row>
    <row r="160" spans="1:2" ht="15.75" x14ac:dyDescent="0.25">
      <c r="A160" s="39" t="s">
        <v>60</v>
      </c>
      <c r="B160" s="38">
        <v>378</v>
      </c>
    </row>
    <row r="161" spans="1:3" ht="31.5" x14ac:dyDescent="0.25">
      <c r="A161" s="35" t="s">
        <v>61</v>
      </c>
      <c r="B161" s="40">
        <v>5534</v>
      </c>
    </row>
    <row r="162" spans="1:3" ht="15.75" x14ac:dyDescent="0.25">
      <c r="A162" s="13" t="s">
        <v>10</v>
      </c>
      <c r="B162" s="41"/>
      <c r="C162" s="18">
        <v>3</v>
      </c>
    </row>
    <row r="163" spans="1:3" ht="15.75" x14ac:dyDescent="0.25">
      <c r="B163" s="42" t="s">
        <v>62</v>
      </c>
      <c r="C163" s="42"/>
    </row>
    <row r="164" spans="1:3" ht="15.75" x14ac:dyDescent="0.25">
      <c r="B164" s="43" t="s">
        <v>63</v>
      </c>
      <c r="C164" s="43"/>
    </row>
    <row r="166" spans="1:3" ht="15.75" x14ac:dyDescent="0.25">
      <c r="C166" s="18"/>
    </row>
    <row r="167" spans="1:3" ht="15.75" x14ac:dyDescent="0.25">
      <c r="C167" s="18"/>
    </row>
  </sheetData>
  <mergeCells count="12">
    <mergeCell ref="A108:B108"/>
    <mergeCell ref="A109:B109"/>
    <mergeCell ref="A143:B143"/>
    <mergeCell ref="A144:B144"/>
    <mergeCell ref="A145:A146"/>
    <mergeCell ref="B145:B146"/>
    <mergeCell ref="A99:C99"/>
    <mergeCell ref="A54:C54"/>
    <mergeCell ref="A55:C55"/>
    <mergeCell ref="A64:B64"/>
    <mergeCell ref="A65:B65"/>
    <mergeCell ref="A98:C98"/>
  </mergeCells>
  <conditionalFormatting sqref="B67:B86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{04C5D035-BE03-4668-B463-CCB035DE37BD}</x14:id>
        </ext>
      </extLst>
    </cfRule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11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{EC546796-AB22-4B80-ADEF-5784B0E56F99}</x14:id>
        </ext>
      </extLst>
    </cfRule>
  </conditionalFormatting>
  <conditionalFormatting sqref="B111:B13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{A13FF8B4-E7BB-4066-8EA7-6BDBDCE9147E}</x14:id>
        </ext>
      </extLst>
    </cfRule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{D27E6E7B-316E-47B0-BC78-2D72D08027BF}</x14:id>
        </ext>
      </extLst>
    </cfRule>
  </conditionalFormatting>
  <conditionalFormatting sqref="C57:C6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{760CFD19-D0A1-4213-B7EC-CD0B85D5B23D}</x14:id>
        </ext>
      </extLst>
    </cfRule>
  </conditionalFormatting>
  <conditionalFormatting sqref="C101:C10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{8A0A4E9F-9CA8-4637-ABE8-72958A19A120}</x14:id>
        </ext>
      </extLst>
    </cfRule>
  </conditionalFormatting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C5D035-BE03-4668-B463-CCB035DE37B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B67:B86</xm:sqref>
        </x14:conditionalFormatting>
        <x14:conditionalFormatting xmlns:xm="http://schemas.microsoft.com/office/excel/2006/main">
          <x14:cfRule type="dataBar" id="{EC546796-AB22-4B80-ADEF-5784B0E56F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B111</xm:sqref>
        </x14:conditionalFormatting>
        <x14:conditionalFormatting xmlns:xm="http://schemas.microsoft.com/office/excel/2006/main">
          <x14:cfRule type="dataBar" id="{A13FF8B4-E7BB-4066-8EA7-6BDBDCE914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B111:B130</xm:sqref>
        </x14:conditionalFormatting>
        <x14:conditionalFormatting xmlns:xm="http://schemas.microsoft.com/office/excel/2006/main">
          <x14:cfRule type="dataBar" id="{D27E6E7B-316E-47B0-BC78-2D72D08027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C57</xm:sqref>
        </x14:conditionalFormatting>
        <x14:conditionalFormatting xmlns:xm="http://schemas.microsoft.com/office/excel/2006/main">
          <x14:cfRule type="dataBar" id="{760CFD19-D0A1-4213-B7EC-CD0B85D5B2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C57:C60</xm:sqref>
        </x14:conditionalFormatting>
        <x14:conditionalFormatting xmlns:xm="http://schemas.microsoft.com/office/excel/2006/main">
          <x14:cfRule type="dataBar" id="{8A0A4E9F-9CA8-4637-ABE8-72958A19A1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C101:C104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2023-10-11T16:47:48Z</cp:lastPrinted>
  <dcterms:created xsi:type="dcterms:W3CDTF">2023-09-29T14:16:32Z</dcterms:created>
  <dcterms:modified xsi:type="dcterms:W3CDTF">2023-10-19T11:49:39Z</dcterms:modified>
</cp:coreProperties>
</file>