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GD DIDA\DIDA\Documentos publicar septiembre 2022\"/>
    </mc:Choice>
  </mc:AlternateContent>
  <bookViews>
    <workbookView xWindow="0" yWindow="0" windowWidth="20490" windowHeight="6450"/>
  </bookViews>
  <sheets>
    <sheet name="Trimestre Julio-Sept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9" i="1" l="1"/>
  <c r="B188" i="1"/>
  <c r="B187" i="1"/>
  <c r="B186" i="1"/>
  <c r="B185" i="1"/>
  <c r="B157" i="1"/>
  <c r="B156" i="1"/>
  <c r="B154" i="1"/>
  <c r="B153" i="1"/>
  <c r="B152" i="1"/>
  <c r="B133" i="1"/>
  <c r="B107" i="1"/>
  <c r="B106" i="1"/>
  <c r="B105" i="1"/>
  <c r="B104" i="1"/>
  <c r="B108" i="1" s="1"/>
  <c r="C104" i="1" s="1"/>
  <c r="B87" i="1"/>
  <c r="C107" i="1" l="1"/>
  <c r="B158" i="1"/>
  <c r="C105" i="1"/>
  <c r="C106" i="1"/>
  <c r="B62" i="1"/>
  <c r="C62" i="1"/>
  <c r="C108" i="1" l="1"/>
</calcChain>
</file>

<file path=xl/sharedStrings.xml><?xml version="1.0" encoding="utf-8"?>
<sst xmlns="http://schemas.openxmlformats.org/spreadsheetml/2006/main" count="98" uniqueCount="70">
  <si>
    <r>
      <t>Asistencias Brindadas</t>
    </r>
    <r>
      <rPr>
        <b/>
        <sz val="16"/>
        <color rgb="FF002060"/>
        <rFont val="Times New Roman"/>
        <family val="1"/>
      </rPr>
      <t>:</t>
    </r>
  </si>
  <si>
    <t>Distribucion de Asistencias Brindadas por Tipos de Seguros</t>
  </si>
  <si>
    <t>Julio-Septiembre 2022</t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</si>
  <si>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</si>
  <si>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</si>
  <si>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</si>
  <si>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</si>
  <si>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</si>
  <si>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</si>
  <si>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</si>
  <si>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</si>
  <si>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</si>
  <si>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</si>
  <si>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Julio - Septiembre 2022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</si>
  <si>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</si>
  <si>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</si>
  <si>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</si>
  <si>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</si>
  <si>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</si>
  <si>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Cap. Megacentro </t>
  </si>
  <si>
    <t xml:space="preserve">La Vega </t>
  </si>
  <si>
    <t xml:space="preserve">San Francisco de Macorís </t>
  </si>
  <si>
    <t>Puerto Plata</t>
  </si>
  <si>
    <t>Mao</t>
  </si>
  <si>
    <t>Punto Gob Sambil</t>
  </si>
  <si>
    <t xml:space="preserve">Barahona </t>
  </si>
  <si>
    <t xml:space="preserve">Higüey </t>
  </si>
  <si>
    <t xml:space="preserve">Samaná </t>
  </si>
  <si>
    <t xml:space="preserve">Azua </t>
  </si>
  <si>
    <t xml:space="preserve">San Juan de la Maguana </t>
  </si>
  <si>
    <t>Bávaro</t>
  </si>
  <si>
    <t>Bahoruco</t>
  </si>
  <si>
    <t>San Cristobal</t>
  </si>
  <si>
    <t>Punto Expreso Las Americas</t>
  </si>
  <si>
    <t>Quejas, Reclamaciones y Denuncias Atendidas por Tipos de Seguros</t>
  </si>
  <si>
    <t>Servicio de Defensoría Legal y Atención a Quejas y Reclamaciones:</t>
  </si>
  <si>
    <t>Quejas, Reclamaciones y Denuncias Atendidas por Oficinas</t>
  </si>
  <si>
    <t xml:space="preserve"> Oficinas</t>
  </si>
  <si>
    <t>Santiago</t>
  </si>
  <si>
    <t>CAP Megacentro</t>
  </si>
  <si>
    <t>San P. de Macorís</t>
  </si>
  <si>
    <t>La Romana</t>
  </si>
  <si>
    <t>La Vega</t>
  </si>
  <si>
    <t xml:space="preserve">Puerto Plata </t>
  </si>
  <si>
    <t>San F. de Macorís</t>
  </si>
  <si>
    <t>Higüey</t>
  </si>
  <si>
    <t>Azua</t>
  </si>
  <si>
    <t>Barahona</t>
  </si>
  <si>
    <t>San J. de la Maguana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</si>
  <si>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</si>
  <si>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</si>
  <si>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</si>
  <si>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</si>
  <si>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</si>
  <si>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</si>
  <si>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 xml:space="preserve"> Conversatorios de Orientación Dirigidos a Grupos  Organizados y  Estudiosos del SDSS</t>
  </si>
  <si>
    <t>Conferencias a Gandes Grupos de la Población (niversidades, gremios, jueces y profesionales del área)</t>
  </si>
  <si>
    <t>Talleres Impartidos</t>
  </si>
  <si>
    <t>Operativos de Orientación y Defensoría en Centros de Salud y Centros de Trabajos</t>
  </si>
  <si>
    <t>Conferencias a Gandes Grupos de la Población (niversidades, gremios, jueces y profesionales del área) , el dato del mismo esta registrado de Septiembre 2022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</si>
  <si>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</si>
  <si>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</si>
  <si>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</si>
  <si>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</si>
  <si>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</si>
  <si>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</si>
  <si>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</si>
  <si>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t>Otros Servicios Solicitados:</t>
  </si>
  <si>
    <t>Xiomara de Coo.</t>
  </si>
  <si>
    <t>Directora de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</si>
</sst>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6" fillId="0" borderId="4" xfId="0" applyNumberFormat="1" applyFont="1" applyBorder="1"/>
    <xf numFmtId="3" fontId="7" fillId="0" borderId="4" xfId="0" applyNumberFormat="1" applyFont="1" applyFill="1" applyBorder="1" applyAlignment="1">
      <alignment horizontal="center"/>
    </xf>
    <xf numFmtId="10" fontId="7" fillId="3" borderId="4" xfId="1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 vertical="center"/>
    </xf>
    <xf numFmtId="9" fontId="5" fillId="2" borderId="4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0" xfId="0" applyFont="1"/>
    <xf numFmtId="0" fontId="6" fillId="0" borderId="4" xfId="0" applyFont="1" applyBorder="1"/>
    <xf numFmtId="3" fontId="6" fillId="0" borderId="4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Fill="1" applyBorder="1"/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49" fontId="5" fillId="4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5" fillId="5" borderId="4" xfId="0" applyNumberFormat="1" applyFont="1" applyFill="1" applyBorder="1" applyAlignment="1">
      <alignment vertical="center"/>
    </xf>
    <xf numFmtId="3" fontId="5" fillId="5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2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1" fillId="3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justify" vertical="center"/>
    </xf>
    <xf numFmtId="3" fontId="12" fillId="3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1</xdr:row>
      <xdr:rowOff>114300</xdr:rowOff>
    </xdr:from>
    <xdr:to>
      <xdr:col>3</xdr:col>
      <xdr:colOff>657224</xdr:colOff>
      <xdr:row>32</xdr:row>
      <xdr:rowOff>76200</xdr:rowOff>
    </xdr:to>
    <xdr:sp macro="" textlink="">
      <xdr:nvSpPr>
        <xdr:cNvPr id="2" name="Cuadro de texto 113"/>
        <xdr:cNvSpPr txBox="1"/>
      </xdr:nvSpPr>
      <xdr:spPr>
        <a:xfrm>
          <a:off x="876300" y="304800"/>
          <a:ext cx="4895849" cy="58674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Datos Estadísticos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Dirección de Planificación y Desarrollo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Julio-Septiembre</a:t>
          </a:r>
          <a:r>
            <a:rPr lang="es-MX" sz="2400" b="1" i="1" baseline="0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2022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es-MX" sz="1800" cap="small">
              <a:solidFill>
                <a:srgbClr val="44546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45</xdr:row>
      <xdr:rowOff>48547</xdr:rowOff>
    </xdr:to>
    <xdr:grpSp>
      <xdr:nvGrpSpPr>
        <xdr:cNvPr id="3" name="Grupo 2"/>
        <xdr:cNvGrpSpPr/>
      </xdr:nvGrpSpPr>
      <xdr:grpSpPr>
        <a:xfrm>
          <a:off x="0" y="0"/>
          <a:ext cx="733425" cy="8621047"/>
          <a:chOff x="0" y="543935"/>
          <a:chExt cx="228600" cy="8600065"/>
        </a:xfrm>
        <a:solidFill>
          <a:srgbClr val="FF0000"/>
        </a:solidFill>
      </xdr:grpSpPr>
      <xdr:sp macro="" textlink="">
        <xdr:nvSpPr>
          <xdr:cNvPr id="4" name="Rectángulo 3"/>
          <xdr:cNvSpPr/>
        </xdr:nvSpPr>
        <xdr:spPr>
          <a:xfrm>
            <a:off x="0" y="543935"/>
            <a:ext cx="176981" cy="82376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  <xdr:sp macro="" textlink="">
        <xdr:nvSpPr>
          <xdr:cNvPr id="5" name="Rectángulo 4"/>
          <xdr:cNvSpPr>
            <a:spLocks noChangeAspect="1"/>
          </xdr:cNvSpPr>
        </xdr:nvSpPr>
        <xdr:spPr>
          <a:xfrm>
            <a:off x="0" y="8915400"/>
            <a:ext cx="228600" cy="228600"/>
          </a:xfrm>
          <a:prstGeom prst="rect">
            <a:avLst/>
          </a:pr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</xdr:grpSp>
    <xdr:clientData/>
  </xdr:twoCellAnchor>
  <xdr:twoCellAnchor editAs="oneCell">
    <xdr:from>
      <xdr:col>0</xdr:col>
      <xdr:colOff>2676525</xdr:colOff>
      <xdr:row>0</xdr:row>
      <xdr:rowOff>0</xdr:rowOff>
    </xdr:from>
    <xdr:to>
      <xdr:col>2</xdr:col>
      <xdr:colOff>552450</xdr:colOff>
      <xdr:row>7</xdr:row>
      <xdr:rowOff>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0"/>
          <a:ext cx="2228850" cy="1333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2562225</xdr:colOff>
      <xdr:row>46</xdr:row>
      <xdr:rowOff>123825</xdr:rowOff>
    </xdr:from>
    <xdr:to>
      <xdr:col>1</xdr:col>
      <xdr:colOff>771525</xdr:colOff>
      <xdr:row>52</xdr:row>
      <xdr:rowOff>47625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8886825"/>
          <a:ext cx="1676400" cy="1066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2562225</xdr:colOff>
      <xdr:row>91</xdr:row>
      <xdr:rowOff>161925</xdr:rowOff>
    </xdr:from>
    <xdr:to>
      <xdr:col>1</xdr:col>
      <xdr:colOff>771525</xdr:colOff>
      <xdr:row>97</xdr:row>
      <xdr:rowOff>47625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7887950"/>
          <a:ext cx="1676400" cy="1066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2533650</xdr:colOff>
      <xdr:row>137</xdr:row>
      <xdr:rowOff>9525</xdr:rowOff>
    </xdr:from>
    <xdr:to>
      <xdr:col>2</xdr:col>
      <xdr:colOff>104775</xdr:colOff>
      <xdr:row>143</xdr:row>
      <xdr:rowOff>85725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6908125"/>
          <a:ext cx="1924050" cy="1219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2676525</xdr:colOff>
      <xdr:row>172</xdr:row>
      <xdr:rowOff>142875</xdr:rowOff>
    </xdr:from>
    <xdr:to>
      <xdr:col>2</xdr:col>
      <xdr:colOff>247650</xdr:colOff>
      <xdr:row>179</xdr:row>
      <xdr:rowOff>28575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5871150"/>
          <a:ext cx="1924050" cy="1219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3:E213"/>
  <sheetViews>
    <sheetView tabSelected="1" workbookViewId="0">
      <selection activeCell="A8" sqref="A8"/>
    </sheetView>
  </sheetViews>
  <sheetFormatPr baseColWidth="10" defaultRowHeight="15" x14ac:dyDescent="0.25"/>
  <cols>
    <col min="1" max="1" width="52" customWidth="1"/>
    <col min="2" max="2" width="13.28515625" customWidth="1"/>
  </cols>
  <sheetData>
    <row r="53" spans="1:3" ht="20.25" x14ac:dyDescent="0.25">
      <c r="A53" s="1" t="s">
        <v>0</v>
      </c>
    </row>
    <row r="55" spans="1:3" ht="15.75" x14ac:dyDescent="0.25">
      <c r="A55" s="43" t="s">
        <v>1</v>
      </c>
      <c r="B55" s="44"/>
      <c r="C55" s="45"/>
    </row>
    <row r="56" spans="1:3" ht="15.75" x14ac:dyDescent="0.25">
      <c r="A56" s="46" t="s">
        <v>2</v>
      </c>
      <c r="B56" s="47"/>
      <c r="C56" s="48"/>
    </row>
    <row r="57" spans="1:3" ht="15.75" x14ac:dyDescent="0.25">
      <c r="A57" s="2" t="s">
        <v>3</v>
      </c>
      <c r="B57" s="3" t="s">
        <v>4</v>
      </c>
      <c r="C57" s="4" t="s">
        <v>5</v>
      </c>
    </row>
    <row r="58" spans="1:3" ht="15.75" x14ac:dyDescent="0.25">
      <c r="A58" s="5" t="s">
        <v>6</v>
      </c>
      <c r="B58" s="6">
        <v>145086.74805062002</v>
      </c>
      <c r="C58" s="7">
        <v>0.36691251473251646</v>
      </c>
    </row>
    <row r="59" spans="1:3" ht="15.75" x14ac:dyDescent="0.25">
      <c r="A59" s="5" t="s">
        <v>7</v>
      </c>
      <c r="B59" s="6">
        <v>146412.47130246248</v>
      </c>
      <c r="C59" s="7">
        <v>0.37026516036492924</v>
      </c>
    </row>
    <row r="60" spans="1:3" ht="15.75" x14ac:dyDescent="0.25">
      <c r="A60" s="5" t="s">
        <v>8</v>
      </c>
      <c r="B60" s="8">
        <v>101353.7390558905</v>
      </c>
      <c r="C60" s="7">
        <v>0.25631531324670231</v>
      </c>
    </row>
    <row r="61" spans="1:3" ht="15.75" x14ac:dyDescent="0.25">
      <c r="A61" s="5" t="s">
        <v>9</v>
      </c>
      <c r="B61" s="8">
        <v>2573.0415910270085</v>
      </c>
      <c r="C61" s="7">
        <v>6.507011655852192E-3</v>
      </c>
    </row>
    <row r="62" spans="1:3" ht="15.75" x14ac:dyDescent="0.25">
      <c r="A62" s="2" t="s">
        <v>10</v>
      </c>
      <c r="B62" s="9">
        <f>SUM(B58:B61)</f>
        <v>395425.99999999994</v>
      </c>
      <c r="C62" s="10">
        <f>SUM(C58:C61)</f>
        <v>1.0000000000000002</v>
      </c>
    </row>
    <row r="63" spans="1:3" ht="15.75" x14ac:dyDescent="0.25">
      <c r="A63" s="11" t="s">
        <v>11</v>
      </c>
      <c r="B63" s="12"/>
      <c r="C63" s="12"/>
    </row>
    <row r="65" spans="1:2" ht="15.75" x14ac:dyDescent="0.25">
      <c r="A65" s="51" t="s">
        <v>12</v>
      </c>
      <c r="B65" s="51"/>
    </row>
    <row r="66" spans="1:2" ht="15.75" x14ac:dyDescent="0.25">
      <c r="A66" s="50" t="s">
        <v>13</v>
      </c>
      <c r="B66" s="50"/>
    </row>
    <row r="67" spans="1:2" ht="15.75" x14ac:dyDescent="0.25">
      <c r="A67" s="2" t="s">
        <v>14</v>
      </c>
      <c r="B67" s="4" t="s">
        <v>4</v>
      </c>
    </row>
    <row r="68" spans="1:2" ht="15.75" x14ac:dyDescent="0.25">
      <c r="A68" s="13" t="s">
        <v>15</v>
      </c>
      <c r="B68" s="14">
        <v>125481</v>
      </c>
    </row>
    <row r="69" spans="1:2" ht="15.75" x14ac:dyDescent="0.25">
      <c r="A69" s="13" t="s">
        <v>16</v>
      </c>
      <c r="B69" s="14">
        <v>58937</v>
      </c>
    </row>
    <row r="70" spans="1:2" ht="15.75" x14ac:dyDescent="0.25">
      <c r="A70" s="13" t="s">
        <v>17</v>
      </c>
      <c r="B70" s="14">
        <v>40656</v>
      </c>
    </row>
    <row r="71" spans="1:2" ht="15.75" x14ac:dyDescent="0.25">
      <c r="A71" s="13" t="s">
        <v>18</v>
      </c>
      <c r="B71" s="14">
        <v>29873</v>
      </c>
    </row>
    <row r="72" spans="1:2" ht="15.75" x14ac:dyDescent="0.25">
      <c r="A72" s="13" t="s">
        <v>19</v>
      </c>
      <c r="B72" s="14">
        <v>24958</v>
      </c>
    </row>
    <row r="73" spans="1:2" ht="15.75" x14ac:dyDescent="0.25">
      <c r="A73" s="13" t="s">
        <v>20</v>
      </c>
      <c r="B73" s="14">
        <v>15357</v>
      </c>
    </row>
    <row r="74" spans="1:2" ht="15.75" x14ac:dyDescent="0.25">
      <c r="A74" s="13" t="s">
        <v>21</v>
      </c>
      <c r="B74" s="14">
        <v>13262</v>
      </c>
    </row>
    <row r="75" spans="1:2" ht="15.75" x14ac:dyDescent="0.25">
      <c r="A75" s="13" t="s">
        <v>22</v>
      </c>
      <c r="B75" s="14">
        <v>13214</v>
      </c>
    </row>
    <row r="76" spans="1:2" ht="15.75" x14ac:dyDescent="0.25">
      <c r="A76" s="15" t="s">
        <v>23</v>
      </c>
      <c r="B76" s="14">
        <v>11844</v>
      </c>
    </row>
    <row r="77" spans="1:2" ht="15.75" x14ac:dyDescent="0.25">
      <c r="A77" s="13" t="s">
        <v>24</v>
      </c>
      <c r="B77" s="14">
        <v>10325</v>
      </c>
    </row>
    <row r="78" spans="1:2" ht="15.75" x14ac:dyDescent="0.25">
      <c r="A78" s="13" t="s">
        <v>25</v>
      </c>
      <c r="B78" s="14">
        <v>10324</v>
      </c>
    </row>
    <row r="79" spans="1:2" ht="15.75" x14ac:dyDescent="0.25">
      <c r="A79" s="13" t="s">
        <v>26</v>
      </c>
      <c r="B79" s="14">
        <v>9872</v>
      </c>
    </row>
    <row r="80" spans="1:2" ht="15.75" x14ac:dyDescent="0.25">
      <c r="A80" s="13" t="s">
        <v>27</v>
      </c>
      <c r="B80" s="14">
        <v>7900</v>
      </c>
    </row>
    <row r="81" spans="1:4" ht="15.75" x14ac:dyDescent="0.25">
      <c r="A81" s="13" t="s">
        <v>28</v>
      </c>
      <c r="B81" s="14">
        <v>6379</v>
      </c>
    </row>
    <row r="82" spans="1:4" ht="15.75" x14ac:dyDescent="0.25">
      <c r="A82" s="13" t="s">
        <v>29</v>
      </c>
      <c r="B82" s="14">
        <v>5283</v>
      </c>
    </row>
    <row r="83" spans="1:4" ht="15.75" x14ac:dyDescent="0.25">
      <c r="A83" s="13" t="s">
        <v>30</v>
      </c>
      <c r="B83" s="14">
        <v>4934</v>
      </c>
    </row>
    <row r="84" spans="1:4" ht="15.75" x14ac:dyDescent="0.25">
      <c r="A84" s="13" t="s">
        <v>31</v>
      </c>
      <c r="B84" s="14">
        <v>4859</v>
      </c>
    </row>
    <row r="85" spans="1:4" ht="15.75" x14ac:dyDescent="0.25">
      <c r="A85" s="13" t="s">
        <v>32</v>
      </c>
      <c r="B85" s="14">
        <v>1653</v>
      </c>
    </row>
    <row r="86" spans="1:4" ht="15.75" x14ac:dyDescent="0.25">
      <c r="A86" s="16" t="s">
        <v>33</v>
      </c>
      <c r="B86" s="14">
        <v>315</v>
      </c>
    </row>
    <row r="87" spans="1:4" ht="15.75" x14ac:dyDescent="0.25">
      <c r="A87" s="2" t="s">
        <v>10</v>
      </c>
      <c r="B87" s="9">
        <f>SUM(B68:B86)</f>
        <v>395426</v>
      </c>
    </row>
    <row r="88" spans="1:4" ht="15.75" x14ac:dyDescent="0.25">
      <c r="A88" s="11" t="s">
        <v>11</v>
      </c>
      <c r="B88" s="17"/>
    </row>
    <row r="91" spans="1:4" ht="15.75" x14ac:dyDescent="0.25">
      <c r="D91" s="19">
        <v>1</v>
      </c>
    </row>
    <row r="96" spans="1:4" ht="16.5" customHeight="1" x14ac:dyDescent="0.25"/>
    <row r="97" spans="1:3" ht="16.5" customHeight="1" x14ac:dyDescent="0.25"/>
    <row r="99" spans="1:3" ht="18.75" x14ac:dyDescent="0.25">
      <c r="A99" s="20" t="s">
        <v>35</v>
      </c>
    </row>
    <row r="101" spans="1:3" ht="15.75" x14ac:dyDescent="0.25">
      <c r="A101" s="43" t="s">
        <v>34</v>
      </c>
      <c r="B101" s="44"/>
      <c r="C101" s="45"/>
    </row>
    <row r="102" spans="1:3" ht="15.75" x14ac:dyDescent="0.25">
      <c r="A102" s="46" t="s">
        <v>2</v>
      </c>
      <c r="B102" s="47"/>
      <c r="C102" s="48"/>
    </row>
    <row r="103" spans="1:3" ht="15.75" x14ac:dyDescent="0.25">
      <c r="A103" s="2" t="s">
        <v>3</v>
      </c>
      <c r="B103" s="3" t="s">
        <v>4</v>
      </c>
      <c r="C103" s="4" t="s">
        <v>5</v>
      </c>
    </row>
    <row r="104" spans="1:3" ht="15.75" x14ac:dyDescent="0.25">
      <c r="A104" s="5" t="s">
        <v>6</v>
      </c>
      <c r="B104" s="6">
        <f>995+1143+1135</f>
        <v>3273</v>
      </c>
      <c r="C104" s="7">
        <f>+B104/B108*1</f>
        <v>0.45982017420623772</v>
      </c>
    </row>
    <row r="105" spans="1:3" ht="15.75" x14ac:dyDescent="0.25">
      <c r="A105" s="5" t="s">
        <v>7</v>
      </c>
      <c r="B105" s="6">
        <f>1167+1136+1042</f>
        <v>3345</v>
      </c>
      <c r="C105" s="7">
        <f>+B105/B108*1</f>
        <v>0.46993537510536665</v>
      </c>
    </row>
    <row r="106" spans="1:3" ht="15.75" x14ac:dyDescent="0.25">
      <c r="A106" s="5" t="s">
        <v>8</v>
      </c>
      <c r="B106" s="8">
        <f>172+173+138</f>
        <v>483</v>
      </c>
      <c r="C106" s="7">
        <f>+B106/B108*1</f>
        <v>6.7856139364990159E-2</v>
      </c>
    </row>
    <row r="107" spans="1:3" ht="15.75" x14ac:dyDescent="0.25">
      <c r="A107" s="5" t="s">
        <v>9</v>
      </c>
      <c r="B107" s="18">
        <f>6+7+4</f>
        <v>17</v>
      </c>
      <c r="C107" s="7">
        <f>+B107/B108*1</f>
        <v>2.388311323405451E-3</v>
      </c>
    </row>
    <row r="108" spans="1:3" ht="15.75" x14ac:dyDescent="0.25">
      <c r="A108" s="2" t="s">
        <v>10</v>
      </c>
      <c r="B108" s="9">
        <f>SUM(B104:B107)</f>
        <v>7118</v>
      </c>
      <c r="C108" s="10">
        <f>SUM(C104:C107)</f>
        <v>0.99999999999999989</v>
      </c>
    </row>
    <row r="109" spans="1:3" ht="15.75" x14ac:dyDescent="0.25">
      <c r="A109" s="11" t="s">
        <v>11</v>
      </c>
      <c r="B109" s="12"/>
      <c r="C109" s="12"/>
    </row>
    <row r="111" spans="1:3" ht="15.75" x14ac:dyDescent="0.25">
      <c r="A111" s="49" t="s">
        <v>36</v>
      </c>
      <c r="B111" s="49"/>
    </row>
    <row r="112" spans="1:3" ht="15.75" x14ac:dyDescent="0.25">
      <c r="A112" s="50" t="s">
        <v>2</v>
      </c>
      <c r="B112" s="50"/>
    </row>
    <row r="113" spans="1:2" ht="15.75" x14ac:dyDescent="0.25">
      <c r="A113" s="21" t="s">
        <v>37</v>
      </c>
      <c r="B113" s="22" t="s">
        <v>4</v>
      </c>
    </row>
    <row r="114" spans="1:2" ht="15.75" x14ac:dyDescent="0.25">
      <c r="A114" s="23" t="s">
        <v>15</v>
      </c>
      <c r="B114" s="24">
        <v>2059</v>
      </c>
    </row>
    <row r="115" spans="1:2" ht="15.75" x14ac:dyDescent="0.25">
      <c r="A115" s="25" t="s">
        <v>38</v>
      </c>
      <c r="B115" s="26">
        <v>1576</v>
      </c>
    </row>
    <row r="116" spans="1:2" ht="15.75" x14ac:dyDescent="0.25">
      <c r="A116" s="25" t="s">
        <v>39</v>
      </c>
      <c r="B116" s="24">
        <v>623</v>
      </c>
    </row>
    <row r="117" spans="1:2" ht="15.75" x14ac:dyDescent="0.25">
      <c r="A117" s="25" t="s">
        <v>40</v>
      </c>
      <c r="B117" s="26">
        <v>537</v>
      </c>
    </row>
    <row r="118" spans="1:2" ht="15.75" x14ac:dyDescent="0.25">
      <c r="A118" s="25" t="s">
        <v>41</v>
      </c>
      <c r="B118" s="26">
        <v>350</v>
      </c>
    </row>
    <row r="119" spans="1:2" ht="15.75" x14ac:dyDescent="0.25">
      <c r="A119" s="25" t="s">
        <v>42</v>
      </c>
      <c r="B119" s="26">
        <v>342</v>
      </c>
    </row>
    <row r="120" spans="1:2" ht="15.75" x14ac:dyDescent="0.25">
      <c r="A120" s="27" t="s">
        <v>43</v>
      </c>
      <c r="B120" s="26">
        <v>338</v>
      </c>
    </row>
    <row r="121" spans="1:2" ht="15.75" x14ac:dyDescent="0.25">
      <c r="A121" s="5" t="s">
        <v>24</v>
      </c>
      <c r="B121" s="26">
        <v>246</v>
      </c>
    </row>
    <row r="122" spans="1:2" ht="15.75" x14ac:dyDescent="0.25">
      <c r="A122" s="25" t="s">
        <v>27</v>
      </c>
      <c r="B122" s="26">
        <v>165</v>
      </c>
    </row>
    <row r="123" spans="1:2" ht="15.75" x14ac:dyDescent="0.25">
      <c r="A123" s="25" t="s">
        <v>44</v>
      </c>
      <c r="B123" s="26">
        <v>164</v>
      </c>
    </row>
    <row r="124" spans="1:2" ht="15.75" x14ac:dyDescent="0.25">
      <c r="A124" s="25" t="s">
        <v>45</v>
      </c>
      <c r="B124" s="26">
        <v>162</v>
      </c>
    </row>
    <row r="125" spans="1:2" ht="15.75" x14ac:dyDescent="0.25">
      <c r="A125" s="25" t="s">
        <v>23</v>
      </c>
      <c r="B125" s="26">
        <v>146</v>
      </c>
    </row>
    <row r="126" spans="1:2" ht="15.75" x14ac:dyDescent="0.25">
      <c r="A126" s="25" t="s">
        <v>46</v>
      </c>
      <c r="B126" s="24">
        <v>121</v>
      </c>
    </row>
    <row r="127" spans="1:2" ht="15.75" x14ac:dyDescent="0.25">
      <c r="A127" s="25" t="s">
        <v>47</v>
      </c>
      <c r="B127" s="24">
        <v>109</v>
      </c>
    </row>
    <row r="128" spans="1:2" ht="15.75" x14ac:dyDescent="0.25">
      <c r="A128" s="25" t="s">
        <v>30</v>
      </c>
      <c r="B128" s="24">
        <v>80</v>
      </c>
    </row>
    <row r="129" spans="1:4" ht="15.75" x14ac:dyDescent="0.25">
      <c r="A129" s="25" t="s">
        <v>48</v>
      </c>
      <c r="B129" s="26">
        <v>40</v>
      </c>
    </row>
    <row r="130" spans="1:4" ht="15.75" x14ac:dyDescent="0.25">
      <c r="A130" s="25" t="s">
        <v>32</v>
      </c>
      <c r="B130" s="24">
        <v>30</v>
      </c>
    </row>
    <row r="131" spans="1:4" ht="15.75" x14ac:dyDescent="0.25">
      <c r="A131" s="25" t="s">
        <v>49</v>
      </c>
      <c r="B131" s="26">
        <v>20</v>
      </c>
    </row>
    <row r="132" spans="1:4" ht="15.75" x14ac:dyDescent="0.25">
      <c r="A132" s="25" t="s">
        <v>33</v>
      </c>
      <c r="B132" s="26">
        <v>10</v>
      </c>
    </row>
    <row r="133" spans="1:4" ht="15.75" x14ac:dyDescent="0.25">
      <c r="A133" s="28" t="s">
        <v>10</v>
      </c>
      <c r="B133" s="29">
        <f>SUM(B114:B132)</f>
        <v>7118</v>
      </c>
    </row>
    <row r="134" spans="1:4" ht="15.75" x14ac:dyDescent="0.25">
      <c r="A134" s="11" t="s">
        <v>11</v>
      </c>
      <c r="B134" s="12"/>
    </row>
    <row r="136" spans="1:4" ht="15.75" x14ac:dyDescent="0.25">
      <c r="D136" s="19">
        <v>2</v>
      </c>
    </row>
    <row r="145" spans="1:2" ht="18.75" x14ac:dyDescent="0.25">
      <c r="A145" s="20" t="s">
        <v>50</v>
      </c>
    </row>
    <row r="148" spans="1:2" ht="15.75" x14ac:dyDescent="0.25">
      <c r="A148" s="51" t="s">
        <v>51</v>
      </c>
      <c r="B148" s="51"/>
    </row>
    <row r="149" spans="1:2" ht="15.75" x14ac:dyDescent="0.25">
      <c r="A149" s="52" t="s">
        <v>2</v>
      </c>
      <c r="B149" s="52"/>
    </row>
    <row r="150" spans="1:2" x14ac:dyDescent="0.25">
      <c r="A150" s="39" t="s">
        <v>52</v>
      </c>
      <c r="B150" s="39" t="s">
        <v>4</v>
      </c>
    </row>
    <row r="151" spans="1:2" x14ac:dyDescent="0.25">
      <c r="A151" s="39"/>
      <c r="B151" s="39"/>
    </row>
    <row r="152" spans="1:2" ht="31.5" x14ac:dyDescent="0.25">
      <c r="A152" s="30" t="s">
        <v>53</v>
      </c>
      <c r="B152" s="31">
        <f>25+22+16</f>
        <v>63</v>
      </c>
    </row>
    <row r="153" spans="1:2" ht="47.25" x14ac:dyDescent="0.25">
      <c r="A153" s="32" t="s">
        <v>54</v>
      </c>
      <c r="B153" s="31">
        <f>13+19+20</f>
        <v>52</v>
      </c>
    </row>
    <row r="154" spans="1:2" ht="31.5" x14ac:dyDescent="0.25">
      <c r="A154" s="32" t="s">
        <v>55</v>
      </c>
      <c r="B154" s="31">
        <f>3+2+1</f>
        <v>6</v>
      </c>
    </row>
    <row r="155" spans="1:2" ht="47.25" x14ac:dyDescent="0.25">
      <c r="A155" s="32" t="s">
        <v>56</v>
      </c>
      <c r="B155" s="31">
        <v>1</v>
      </c>
    </row>
    <row r="156" spans="1:2" ht="15.75" x14ac:dyDescent="0.25">
      <c r="A156" s="30" t="s">
        <v>57</v>
      </c>
      <c r="B156" s="31">
        <f>2+1</f>
        <v>3</v>
      </c>
    </row>
    <row r="157" spans="1:2" ht="31.5" x14ac:dyDescent="0.25">
      <c r="A157" s="30" t="s">
        <v>58</v>
      </c>
      <c r="B157" s="31">
        <f>9+12+5</f>
        <v>26</v>
      </c>
    </row>
    <row r="158" spans="1:2" ht="15.75" x14ac:dyDescent="0.25">
      <c r="A158" s="2" t="s">
        <v>10</v>
      </c>
      <c r="B158" s="4">
        <f>SUM(B152:B157)</f>
        <v>151</v>
      </c>
    </row>
    <row r="159" spans="1:2" ht="15.75" x14ac:dyDescent="0.25">
      <c r="A159" s="11" t="s">
        <v>11</v>
      </c>
    </row>
    <row r="163" spans="1:5" ht="63" x14ac:dyDescent="0.25">
      <c r="A163" s="32" t="s">
        <v>59</v>
      </c>
    </row>
    <row r="172" spans="1:5" ht="15.75" x14ac:dyDescent="0.25">
      <c r="D172" s="33">
        <v>3</v>
      </c>
      <c r="E172" s="33"/>
    </row>
    <row r="181" spans="1:2" ht="18.75" x14ac:dyDescent="0.25">
      <c r="A181" s="20" t="s">
        <v>67</v>
      </c>
    </row>
    <row r="184" spans="1:2" ht="15.75" x14ac:dyDescent="0.25">
      <c r="A184" s="4" t="s">
        <v>60</v>
      </c>
      <c r="B184" s="4" t="s">
        <v>61</v>
      </c>
    </row>
    <row r="185" spans="1:2" ht="31.5" x14ac:dyDescent="0.25">
      <c r="A185" s="34" t="s">
        <v>62</v>
      </c>
      <c r="B185" s="35">
        <f>32+21+18</f>
        <v>71</v>
      </c>
    </row>
    <row r="186" spans="1:2" ht="31.5" x14ac:dyDescent="0.25">
      <c r="A186" s="34" t="s">
        <v>63</v>
      </c>
      <c r="B186" s="36">
        <f>679+776+664</f>
        <v>2119</v>
      </c>
    </row>
    <row r="187" spans="1:2" ht="31.5" x14ac:dyDescent="0.25">
      <c r="A187" s="34" t="s">
        <v>64</v>
      </c>
      <c r="B187" s="35">
        <f>4+7+8</f>
        <v>19</v>
      </c>
    </row>
    <row r="188" spans="1:2" ht="15.75" x14ac:dyDescent="0.25">
      <c r="A188" s="37" t="s">
        <v>65</v>
      </c>
      <c r="B188" s="35">
        <f>802+772+726</f>
        <v>2300</v>
      </c>
    </row>
    <row r="189" spans="1:2" ht="31.5" x14ac:dyDescent="0.25">
      <c r="A189" s="34" t="s">
        <v>66</v>
      </c>
      <c r="B189" s="38">
        <f>6026+6783+5543</f>
        <v>18352</v>
      </c>
    </row>
    <row r="210" spans="2:4" ht="15" customHeight="1" x14ac:dyDescent="0.25">
      <c r="B210" s="40" t="s">
        <v>68</v>
      </c>
      <c r="C210" s="40"/>
      <c r="D210" s="40"/>
    </row>
    <row r="211" spans="2:4" ht="15" customHeight="1" x14ac:dyDescent="0.25">
      <c r="B211" s="40"/>
      <c r="C211" s="40"/>
      <c r="D211" s="40"/>
    </row>
    <row r="212" spans="2:4" ht="15.75" x14ac:dyDescent="0.25">
      <c r="B212" s="41" t="s">
        <v>69</v>
      </c>
      <c r="C212" s="41"/>
      <c r="D212" s="41"/>
    </row>
    <row r="213" spans="2:4" ht="15.75" x14ac:dyDescent="0.25">
      <c r="B213" s="42">
        <v>4</v>
      </c>
      <c r="C213" s="42"/>
      <c r="D213" s="42"/>
    </row>
  </sheetData>
  <mergeCells count="15">
    <mergeCell ref="A149:B149"/>
    <mergeCell ref="A55:C55"/>
    <mergeCell ref="A56:C56"/>
    <mergeCell ref="A65:B65"/>
    <mergeCell ref="A66:B66"/>
    <mergeCell ref="A101:C101"/>
    <mergeCell ref="A102:C102"/>
    <mergeCell ref="A111:B111"/>
    <mergeCell ref="A112:B112"/>
    <mergeCell ref="A148:B148"/>
    <mergeCell ref="A150:A151"/>
    <mergeCell ref="B150:B151"/>
    <mergeCell ref="B210:D211"/>
    <mergeCell ref="B212:D212"/>
    <mergeCell ref="B213:D213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Julio-Sept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2022-10-11T14:48:43Z</cp:lastPrinted>
  <dcterms:created xsi:type="dcterms:W3CDTF">2022-10-11T13:15:50Z</dcterms:created>
  <dcterms:modified xsi:type="dcterms:W3CDTF">2022-10-25T12:21:29Z</dcterms:modified>
</cp:coreProperties>
</file>